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742829228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ving budget" sheetId="1" r:id="Rb96fd6dbb5b94c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;(&quot;$&quot;#,##0.00);&quot;$&quot;0.00"/>
    <x:numFmt numFmtId="201" formatCode="yyyy-mm-dd"/>
  </x:numFmts>
  <x:fonts count="7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23312C"/>
      <x:name val="Arial"/>
    </x:font>
    <x:font>
      <x:sz val="10"/>
      <x:color rgb="FF174C8B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DF4F0"/>
      </x:patternFill>
    </x:fill>
    <x:fill>
      <x:patternFill patternType="solid">
        <x:fgColor rgb="FF163E35"/>
      </x:patternFill>
    </x:fill>
  </x:fills>
  <x:borders count="14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bottom style="hair">
        <x:color rgb="FFB7C8BF"/>
      </x:bottom>
    </x:border>
    <x:border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top style="hair">
        <x:color rgb="FFB7C8BF"/>
      </x:top>
      <x:bottom style="hair">
        <x:color rgb="FFB7C8BF"/>
      </x:bottom>
    </x:border>
    <x:border>
      <x:right style="hair">
        <x:color rgb="FFB7C8BF"/>
      </x:right>
      <x:top style="hair">
        <x:color rgb="FFB7C8BF"/>
      </x:top>
    </x:border>
    <x:border>
      <x:left style="hair">
        <x:color rgb="FFB7C8BF"/>
      </x:left>
      <x:right style="hair">
        <x:color rgb="FFB7C8BF"/>
      </x:right>
      <x:top style="hair">
        <x:color rgb="FFB7C8BF"/>
      </x:top>
    </x:border>
    <x:border>
      <x:left style="hair">
        <x:color rgb="FFB7C8BF"/>
      </x:left>
      <x:top style="hair">
        <x:color rgb="FFB7C8BF"/>
      </x:top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horizontal="right" vertical="center" wrapText="0"/>
    </x:xf>
    <x:xf numFmtId="201" fontId="4" fillId="2" borderId="0" xfId="0" applyNumberFormat="1" applyFont="1" applyFill="1" applyBorder="1" applyAlignment="1">
      <x:alignment vertical="center" wrapText="0"/>
    </x:xf>
    <x:xf numFmtId="201" fontId="4" fillId="2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0" fontId="3" fillId="3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0"/>
    </x:xf>
    <x:xf numFmtId="0" fontId="6" fillId="4" borderId="3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0"/>
    </x:xf>
    <x:xf numFmtId="0" fontId="4" fillId="2" borderId="6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4" fillId="2" borderId="7" xfId="0" applyNumberFormat="1" applyFont="1" applyFill="1" applyBorder="1" applyAlignment="1">
      <x:alignment vertical="center" wrapText="0"/>
    </x:xf>
    <x:xf numFmtId="0" fontId="4" fillId="2" borderId="8" xfId="0" applyNumberFormat="1" applyFont="1" applyFill="1" applyBorder="1" applyAlignment="1">
      <x:alignment vertical="center" wrapText="0"/>
    </x:xf>
    <x:xf numFmtId="0" fontId="4" fillId="2" borderId="9" xfId="0" applyNumberFormat="1" applyFont="1" applyFill="1" applyBorder="1" applyAlignment="1">
      <x:alignment vertical="center" wrapText="0"/>
    </x:xf>
    <x:xf numFmtId="0" fontId="1" fillId="3" borderId="9" xfId="0" applyNumberFormat="1" applyFont="1" applyFill="1" applyBorder="1" applyAlignment="1">
      <x:alignment vertical="center" wrapText="0"/>
    </x:xf>
    <x:xf numFmtId="0" fontId="4" fillId="2" borderId="10" xfId="0" applyNumberFormat="1" applyFont="1" applyFill="1" applyBorder="1" applyAlignment="1">
      <x:alignment vertical="center" wrapText="0"/>
    </x:xf>
    <x:xf numFmtId="0" fontId="4" fillId="2" borderId="11" xfId="0" applyNumberFormat="1" applyFont="1" applyFill="1" applyBorder="1" applyAlignment="1">
      <x:alignment vertical="center" wrapText="0"/>
    </x:xf>
    <x:xf numFmtId="0" fontId="4" fillId="2" borderId="12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vertical="center" wrapText="0"/>
    </x:xf>
    <x:xf numFmtId="0" fontId="4" fillId="2" borderId="13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11" xfId="0" applyNumberFormat="1" applyFont="1" applyFill="1" applyBorder="1" applyAlignment="1">
      <x:alignment vertical="center" wrapText="1"/>
    </x:xf>
    <x:xf numFmtId="0" fontId="4" fillId="2" borderId="12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4" fillId="2" borderId="10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4" fillId="2" borderId="13" xfId="0" applyNumberFormat="1" applyFont="1" applyFill="1" applyBorder="1" applyAlignment="1">
      <x:alignment vertical="center" wrapText="1"/>
    </x:xf>
    <x:xf numFmtId="200" fontId="4" fillId="2" borderId="6" xfId="0" applyNumberFormat="1" applyFont="1" applyFill="1" applyBorder="1" applyAlignment="1">
      <x:alignment vertical="center" wrapText="0"/>
    </x:xf>
    <x:xf numFmtId="200" fontId="1" fillId="3" borderId="6" xfId="0" applyNumberFormat="1" applyFont="1" applyFill="1" applyBorder="1" applyAlignment="1">
      <x:alignment vertical="center" wrapText="0"/>
    </x:xf>
    <x:xf numFmtId="200" fontId="4" fillId="2" borderId="9" xfId="0" applyNumberFormat="1" applyFont="1" applyFill="1" applyBorder="1" applyAlignment="1">
      <x:alignment vertical="center" wrapText="0"/>
    </x:xf>
    <x:xf numFmtId="200" fontId="1" fillId="3" borderId="9" xfId="0" applyNumberFormat="1" applyFont="1" applyFill="1" applyBorder="1" applyAlignment="1">
      <x:alignment vertical="center" wrapText="0"/>
    </x:xf>
    <x:xf numFmtId="200" fontId="4" fillId="2" borderId="12" xfId="0" applyNumberFormat="1" applyFont="1" applyFill="1" applyBorder="1" applyAlignment="1">
      <x:alignment vertical="center" wrapText="0"/>
    </x:xf>
    <x:xf numFmtId="200" fontId="1" fillId="3" borderId="12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horizontal="right" vertical="center" wrapText="0"/>
    </x:xf>
    <x:xf numFmtId="200" fontId="1" fillId="3" borderId="6" xfId="0" applyNumberFormat="1" applyFont="1" applyFill="1" applyBorder="1" applyAlignment="1">
      <x:alignment horizontal="right" vertical="center" wrapText="0"/>
    </x:xf>
    <x:xf numFmtId="200" fontId="4" fillId="2" borderId="9" xfId="0" applyNumberFormat="1" applyFont="1" applyFill="1" applyBorder="1" applyAlignment="1">
      <x:alignment horizontal="right" vertical="center" wrapText="0"/>
    </x:xf>
    <x:xf numFmtId="200" fontId="1" fillId="3" borderId="9" xfId="0" applyNumberFormat="1" applyFont="1" applyFill="1" applyBorder="1" applyAlignment="1">
      <x:alignment horizontal="right" vertical="center" wrapText="0"/>
    </x:xf>
    <x:xf numFmtId="200" fontId="4" fillId="2" borderId="12" xfId="0" applyNumberFormat="1" applyFont="1" applyFill="1" applyBorder="1" applyAlignment="1">
      <x:alignment horizontal="right" vertical="center" wrapText="0"/>
    </x:xf>
    <x:xf numFmtId="200" fontId="1" fillId="3" borderId="12" xfId="0" applyNumberFormat="1" applyFont="1" applyFill="1" applyBorder="1" applyAlignment="1">
      <x:alignment horizontal="right" vertical="center" wrapText="0"/>
    </x:xf>
    <x:xf numFmtId="201" fontId="4" fillId="2" borderId="6" xfId="0" applyNumberFormat="1" applyFont="1" applyFill="1" applyBorder="1" applyAlignment="1">
      <x:alignment vertical="center" wrapText="0"/>
    </x:xf>
    <x:xf numFmtId="201" fontId="4" fillId="2" borderId="9" xfId="0" applyNumberFormat="1" applyFont="1" applyFill="1" applyBorder="1" applyAlignment="1">
      <x:alignment vertical="center" wrapText="0"/>
    </x:xf>
    <x:xf numFmtId="201" fontId="4" fillId="2" borderId="12" xfId="0" applyNumberFormat="1" applyFont="1" applyFill="1" applyBorder="1" applyAlignment="1">
      <x:alignment vertical="center" wrapText="0"/>
    </x:xf>
    <x:xf numFmtId="201" fontId="4" fillId="2" borderId="6" xfId="0" applyNumberFormat="1" applyFont="1" applyFill="1" applyBorder="1" applyAlignment="1">
      <x:alignment horizontal="right" vertical="center" wrapText="0"/>
    </x:xf>
    <x:xf numFmtId="201" fontId="4" fillId="2" borderId="9" xfId="0" applyNumberFormat="1" applyFont="1" applyFill="1" applyBorder="1" applyAlignment="1">
      <x:alignment horizontal="right" vertical="center" wrapText="0"/>
    </x:xf>
    <x:xf numFmtId="201" fontId="4" fillId="2" borderId="12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8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55b957475411f" /><Relationship Type="http://schemas.openxmlformats.org/officeDocument/2006/relationships/theme" Target="/xl/theme/theme1.xml" Id="R8e82d002986d4403" /><Relationship Type="http://schemas.openxmlformats.org/officeDocument/2006/relationships/sharedStrings" Target="/xl/sharedStrings.xml" Id="R5da923e77e0e4ba5" /><Relationship Type="http://schemas.openxmlformats.org/officeDocument/2006/relationships/worksheet" Target="/xl/worksheets/sheet1.xml" Id="Rb96fd6dbb5b94c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1" ySplit="18" topLeftCell="B19" activePane="bottomRight" state="frozen"/>
    </x:sheetView>
  </x:sheetViews>
  <x:sheetFormatPr defaultRowHeight="15"/>
  <x:cols>
    <x:col min="1" max="1" width="31" hidden="0" customWidth="1"/>
    <x:col min="2" max="2" width="24" hidden="0" customWidth="1"/>
    <x:col min="3" max="3" width="21" hidden="0" customWidth="1"/>
    <x:col min="4" max="4" width="25" hidden="0" customWidth="1"/>
    <x:col min="5" max="5" width="23" hidden="0" customWidth="1"/>
    <x:col min="6" max="6" width="23" hidden="0" customWidth="1"/>
    <x:col min="7" max="7" width="23" hidden="0" customWidth="1"/>
    <x:col min="8" max="8" width="21" hidden="0" customWidth="1"/>
    <x:col min="9" max="9" width="24" hidden="0" customWidth="1"/>
    <x:col min="10" max="10" width="36" hidden="0" customWidth="1"/>
    <x:col min="11" max="11" width="48" hidden="0" customWidth="1"/>
  </x:cols>
  <x:sheetData>
    <x:row r="1" ht="1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4" t="str">
        <x:v>Moving budget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1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A4" s="6" t="str">
        <x:v>POCKET &amp; PLAN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5" customHeight="1">
      <x:c r="A5" s="3" t="str">
        <x:v>Total move budget (USD)</x:v>
      </x:c>
      <x:c r="B5" s="10"/>
      <x:c r="C5" s="3"/>
      <x:c r="D5" s="3" t="str">
        <x:v>As-of date</x:v>
      </x:c>
      <x:c r="E5" s="12"/>
      <x:c r="F5" s="3"/>
      <x:c r="G5" s="3"/>
      <x:c r="H5" s="3"/>
      <x:c r="I5" s="3"/>
      <x:c r="J5" s="3"/>
      <x:c r="K5" s="3"/>
    </x:row>
    <x:row r="6" ht="25" customHeight="1">
      <x:c r="A6" s="3" t="str">
        <x:v>Unspent move cash (USD)</x:v>
      </x:c>
      <x:c r="B6" s="10"/>
      <x:c r="C6" s="3"/>
      <x:c r="D6" s="3" t="str">
        <x:v>Payment deadline</x:v>
      </x:c>
      <x:c r="E6" s="12"/>
      <x:c r="F6" s="3"/>
      <x:c r="G6" s="3"/>
      <x:c r="H6" s="3"/>
      <x:c r="I6" s="3"/>
      <x:c r="J6" s="3"/>
      <x:c r="K6" s="3"/>
    </x:row>
    <x:row r="7" ht="34" customHeight="1">
      <x:c r="A7" s="3" t="str">
        <x:v>Unspent reserve (USD)</x:v>
      </x:c>
      <x:c r="B7" s="10"/>
      <x:c r="C7" s="3"/>
      <x:c r="D7" s="3" t="str">
        <x:v>Setup status</x:v>
      </x:c>
      <x:c r="E7" s="13" t="str">
        <x:f>IF(NOT(ISNUMBER(B5)),"Enter total budget",IF(OR(B5&lt;0,B5&lt;&gt;ROUND(SUM(B5),2)),"Budget: nonnegative cents",IF(NOT(ISNUMBER(B6)),"Enter unspent cash (0 allowed)",IF(OR(B6&lt;0,B6&lt;&gt;ROUND(SUM(B6),2)),"Cash: nonnegative cents",IF(NOT(ISNUMBER(B7)),"Enter reserve (0 allowed)",IF(OR(B7&lt;0,B7&lt;&gt;ROUND(SUM(B7),2)),"Reserve: nonnegative cents",IF(NOT(ISNUMBER(E5)),"Enter as-of date",IF(OR(E5&lt;1,E5&gt;2958465,E5&lt;&gt;INT(SUM(E5))),"Invalid as-of date",IF(NOT(ISNUMBER(E6)),"Enter payment deadline",IF(OR(E6&lt;E5,E6&gt;2958465,E6&lt;&gt;INT(SUM(E6))),"Deadline must be on/after as-of","Ready"))))))))))</x:f>
        <x:v>Enter total budget</x:v>
      </x:c>
      <x:c r="F7" s="3"/>
      <x:c r="G7" s="3"/>
      <x:c r="H7" s="3"/>
      <x:c r="I7" s="3"/>
      <x:c r="J7" s="3"/>
      <x:c r="K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 ht="25" customHeight="1">
      <x:c r="A9" s="3" t="str">
        <x:v>Working costs (USD)</x:v>
      </x:c>
      <x:c r="B9" s="17" t="str">
        <x:f>IF(OR($E$7&lt;&gt;"Ready",COUNTA(A19:D48,F19:F48,H19:H48,K19:K48)=0,COUNT(G19:G48)&lt;&gt;ROWS(G19:G48)-COUNTBLANK(G19:G48)),"n.a.",SUMIFS(E19:E48,B19:B48,"Cost"))</x:f>
        <x:v>n.a.</x:v>
      </x:c>
      <x:c r="C9" s="3"/>
      <x:c r="D9" s="3" t="str">
        <x:v>Deposit commitments (USD)</x:v>
      </x:c>
      <x:c r="E9" s="17" t="str">
        <x:f>IF(ISNUMBER(B9),SUMIFS(E19:E48,B19:B48,"Refundable deposit"),"n.a.")</x:f>
        <x:v>n.a.</x:v>
      </x:c>
      <x:c r="F9" s="3"/>
      <x:c r="G9" s="3" t="str">
        <x:v>Funding target (USD)</x:v>
      </x:c>
      <x:c r="H9" s="17" t="str">
        <x:f>IF(ISNUMBER(B9),SUM(B9,E9,B7),"n.a.")</x:f>
        <x:v>n.a.</x:v>
      </x:c>
      <x:c r="I9" s="3" t="str">
        <x:v>Budget headroom (USD)</x:v>
      </x:c>
      <x:c r="J9" s="17" t="str">
        <x:f>IF(ISNUMBER(H9),B5-H9,"n.a.")</x:f>
        <x:v>n.a.</x:v>
      </x:c>
      <x:c r="K9" s="3"/>
    </x:row>
    <x:row r="10" ht="25" customHeight="1">
      <x:c r="A10" s="3" t="str">
        <x:v>Confirmed paid (USD)</x:v>
      </x:c>
      <x:c r="B10" s="17" t="str">
        <x:f>IF(ISNUMBER(B9),SUM(F19:F48),"n.a.")</x:f>
        <x:v>n.a.</x:v>
      </x:c>
      <x:c r="C10" s="3"/>
      <x:c r="D10" s="3" t="str">
        <x:v>All unpaid (USD)</x:v>
      </x:c>
      <x:c r="E10" s="17" t="str">
        <x:f>IF(ISNUMBER(B9),SUM(G19:G48),"n.a.")</x:f>
        <x:v>n.a.</x:v>
      </x:c>
      <x:c r="F10" s="3"/>
      <x:c r="G10" s="3" t="str">
        <x:v>Cash still needed (USD)</x:v>
      </x:c>
      <x:c r="H10" s="17" t="str">
        <x:f>IF(ISNUMBER(E10),MAX(0,SUM(E10,B7)-B6),"n.a.")</x:f>
        <x:v>n.a.</x:v>
      </x:c>
      <x:c r="I10" s="3" t="str">
        <x:v>Cash gap by deadline (USD)</x:v>
      </x:c>
      <x:c r="J10" s="17" t="str">
        <x:f>IF(ISNUMBER(H11),MAX(0,SUM(H11,B7)-B6),"n.a.")</x:f>
        <x:v>n.a.</x:v>
      </x:c>
      <x:c r="K10" s="3"/>
    </x:row>
    <x:row r="11" ht="25" customHeight="1">
      <x:c r="A11" s="3" t="str">
        <x:v>Estimated lines</x:v>
      </x:c>
      <x:c r="B11" s="3" t="str">
        <x:f>IF(ISNUMBER(B9),COUNTIFS(I19:I48,"Estimated"),"n.a.")</x:f>
        <x:v>n.a.</x:v>
      </x:c>
      <x:c r="C11" s="3"/>
      <x:c r="D11" s="3" t="str">
        <x:v>Confirmed final lines</x:v>
      </x:c>
      <x:c r="E11" s="3" t="str">
        <x:f>IF(ISNUMBER(B9),COUNTIFS(I19:I48,"Confirmed"),"n.a.")</x:f>
        <x:v>n.a.</x:v>
      </x:c>
      <x:c r="F11" s="3"/>
      <x:c r="G11" s="3" t="str">
        <x:v>Unpaid by deadline (USD)</x:v>
      </x:c>
      <x:c r="H11" s="17" t="str">
        <x:f>IF(ISNUMBER(E10),SUMIFS(G19:G48,H19:H48,"&lt;="&amp;E6),"n.a.")</x:f>
        <x:v>n.a.</x:v>
      </x:c>
      <x:c r="I11" s="3"/>
      <x:c r="J11" s="3"/>
      <x:c r="K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</x:row>
    <x:row r="13" ht="25" customHeight="1">
      <x:c r="A13" s="18" t="str">
        <x:v>Amber cells are inputs. Enter each obligation once. Use a credited booking advance as paid on the same full bill, not another cost. 30 lines.</x:v>
      </x:c>
      <x:c r="B13" s="3"/>
      <x:c r="C13" s="3"/>
      <x:c r="D13" s="3"/>
      <x:c r="E13" s="3"/>
      <x:c r="F13" s="3"/>
      <x:c r="G13" s="3"/>
      <x:c r="H13" s="3"/>
      <x:c r="I13" s="3"/>
      <x:c r="J13" s="3"/>
      <x:c r="K13" s="3"/>
    </x:row>
    <x:row r="14" ht="25" customHeight="1">
      <x:c r="A14" s="18" t="str">
        <x:v>An optional confirmed final amount replaces the estimate, including a real 0. Funding target uses costs + deposit commitments + unspent reserve.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 ht="25" customHeight="1">
      <x:c r="A15" s="18" t="str">
        <x:v>Paid to date is cumulative and confirmed as of the date above. Cash is money available now, after past payments. Total budget is the full move limit.</x:v>
      </x:c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 ht="25" customHeight="1">
      <x:c r="A16" s="18" t="str">
        <x:v>The entire unpaid line is due on its entered date. Deadline cash includes overdue balances and the reserve. No future income or expected refund is counted.</x:v>
      </x:c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5" customHeight="1">
      <x:c r="A17" s="18" t="str">
        <x:v>Record received refunds in current cash only once. Reconcile returned deposits/overpayments separately; deposit totals here are commitments, not current holdings.</x:v>
      </x:c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46" customHeight="1">
      <x:c r="A18" s="27" t="str">
        <x:v>Item / obligation</x:v>
      </x:c>
      <x:c r="B18" s="28" t="str">
        <x:v>Type</x:v>
      </x:c>
      <x:c r="C18" s="28" t="str">
        <x:v>Estimate (USD)</x:v>
      </x:c>
      <x:c r="D18" s="28" t="str">
        <x:v>Confirmed final (optional USD)</x:v>
      </x:c>
      <x:c r="E18" s="28" t="str">
        <x:v>Working amount (USD)</x:v>
      </x:c>
      <x:c r="F18" s="28" t="str">
        <x:v>Confirmed paid to date (USD)</x:v>
      </x:c>
      <x:c r="G18" s="28" t="str">
        <x:v>Unpaid balance (USD)</x:v>
      </x:c>
      <x:c r="H18" s="28" t="str">
        <x:v>Unpaid balance due date</x:v>
      </x:c>
      <x:c r="I18" s="28" t="str">
        <x:v>Amount basis</x:v>
      </x:c>
      <x:c r="J18" s="28" t="str">
        <x:v>Input status</x:v>
      </x:c>
      <x:c r="K18" s="29" t="str">
        <x:v>Source / notes</x:v>
      </x:c>
    </x:row>
    <x:row r="19" ht="38" customHeight="1">
      <x:c r="A19" s="43"/>
      <x:c r="B19" s="44"/>
      <x:c r="C19" s="61"/>
      <x:c r="D19" s="61"/>
      <x:c r="E19" s="62" t="str">
        <x:f>IF(J19="","",IF(J19&lt;&gt;"Ready","n.a.",IF(COUNTA(D19)&gt;0,D19,C19)))</x:f>
      </x:c>
      <x:c r="F19" s="61"/>
      <x:c r="G19" s="62" t="str">
        <x:f>IF(J19="","",IF(J19&lt;&gt;"Ready","n.a.",ROUND(E19-F19,2)))</x:f>
      </x:c>
      <x:c r="H19" s="70"/>
      <x:c r="I19" s="49" t="str">
        <x:f>IF(J19="","",IF(J19&lt;&gt;"Ready","Review inputs",IF(COUNTA(D19)&gt;0,"Confirmed","Estimated")))</x:f>
      </x:c>
      <x:c r="J19" s="49" t="str">
        <x:f>IF(COUNTA(A19:D19,F19,H19,K19)=0,"",IF(A19="","Enter item",IF(NOT(OR(B19="Cost",B19="Refundable deposit")),"Choose Cost or Refundable deposit",IF(NOT(ISNUMBER(C19)),"Enter estimate (0 allowed)",IF(OR(C19&lt;0,C19&lt;&gt;ROUND(SUM(C19),2)),"Estimate: nonnegative cents",IF(AND(COUNTA(D19)&gt;0,NOT(ISNUMBER(D19))),"Use numeric confirmed amount",IF(AND(COUNTA(D19)&gt;0,OR(D19&lt;0,D19&lt;&gt;ROUND(SUM(D19),2))),"Confirmed: nonnegative cents",IF(NOT(ISNUMBER(F19)),"Enter confirmed paid (0 allowed)",IF(OR(F19&lt;0,F19&lt;&gt;ROUND(SUM(F19),2)),"Paid: nonnegative cents",IF(F19&gt;IF(COUNTA(D19)&gt;0,D19,C19),"Reconcile paid above amount",IF(AND(IF(COUNTA(D19)&gt;0,D19,C19)&gt;F19,NOT(ISNUMBER(H19))),"Enter unpaid balance due date",IF(AND(COUNTA(H19)&gt;0,NOT(ISNUMBER(H19))),"Use a valid due date",IF(AND(COUNTA(H19)&gt;0,OR(H19&lt;1,H19&gt;2958465,H19&lt;&gt;INT(SUM(H19)))),"Use a valid due date","Ready")))))))))))))</x:f>
      </x:c>
      <x:c r="K19" s="50"/>
    </x:row>
    <x:row r="20" ht="38" customHeight="1">
      <x:c r="A20" s="45"/>
      <x:c r="B20" s="46"/>
      <x:c r="C20" s="63"/>
      <x:c r="D20" s="63"/>
      <x:c r="E20" s="64" t="str">
        <x:f>IF(J20="","",IF(J20&lt;&gt;"Ready","n.a.",IF(COUNTA(D20)&gt;0,D20,C20)))</x:f>
      </x:c>
      <x:c r="F20" s="63"/>
      <x:c r="G20" s="64" t="str">
        <x:f>IF(J20="","",IF(J20&lt;&gt;"Ready","n.a.",ROUND(E20-F20,2)))</x:f>
      </x:c>
      <x:c r="H20" s="71"/>
      <x:c r="I20" s="51" t="str">
        <x:f>IF(J20="","",IF(J20&lt;&gt;"Ready","Review inputs",IF(COUNTA(D20)&gt;0,"Confirmed","Estimated")))</x:f>
      </x:c>
      <x:c r="J20" s="51" t="str">
        <x:f>IF(COUNTA(A20:D20,F20,H20,K20)=0,"",IF(A20="","Enter item",IF(NOT(OR(B20="Cost",B20="Refundable deposit")),"Choose Cost or Refundable deposit",IF(NOT(ISNUMBER(C20)),"Enter estimate (0 allowed)",IF(OR(C20&lt;0,C20&lt;&gt;ROUND(SUM(C20),2)),"Estimate: nonnegative cents",IF(AND(COUNTA(D20)&gt;0,NOT(ISNUMBER(D20))),"Use numeric confirmed amount",IF(AND(COUNTA(D20)&gt;0,OR(D20&lt;0,D20&lt;&gt;ROUND(SUM(D20),2))),"Confirmed: nonnegative cents",IF(NOT(ISNUMBER(F20)),"Enter confirmed paid (0 allowed)",IF(OR(F20&lt;0,F20&lt;&gt;ROUND(SUM(F20),2)),"Paid: nonnegative cents",IF(F20&gt;IF(COUNTA(D20)&gt;0,D20,C20),"Reconcile paid above amount",IF(AND(IF(COUNTA(D20)&gt;0,D20,C20)&gt;F20,NOT(ISNUMBER(H20))),"Enter unpaid balance due date",IF(AND(COUNTA(H20)&gt;0,NOT(ISNUMBER(H20))),"Use a valid due date",IF(AND(COUNTA(H20)&gt;0,OR(H20&lt;1,H20&gt;2958465,H20&lt;&gt;INT(SUM(H20)))),"Use a valid due date","Ready")))))))))))))</x:f>
      </x:c>
      <x:c r="K20" s="52"/>
    </x:row>
    <x:row r="21" ht="38" customHeight="1">
      <x:c r="A21" s="45"/>
      <x:c r="B21" s="46"/>
      <x:c r="C21" s="63"/>
      <x:c r="D21" s="63"/>
      <x:c r="E21" s="64" t="str">
        <x:f>IF(J21="","",IF(J21&lt;&gt;"Ready","n.a.",IF(COUNTA(D21)&gt;0,D21,C21)))</x:f>
      </x:c>
      <x:c r="F21" s="63"/>
      <x:c r="G21" s="64" t="str">
        <x:f>IF(J21="","",IF(J21&lt;&gt;"Ready","n.a.",ROUND(E21-F21,2)))</x:f>
      </x:c>
      <x:c r="H21" s="71"/>
      <x:c r="I21" s="51" t="str">
        <x:f>IF(J21="","",IF(J21&lt;&gt;"Ready","Review inputs",IF(COUNTA(D21)&gt;0,"Confirmed","Estimated")))</x:f>
      </x:c>
      <x:c r="J21" s="51" t="str">
        <x:f>IF(COUNTA(A21:D21,F21,H21,K21)=0,"",IF(A21="","Enter item",IF(NOT(OR(B21="Cost",B21="Refundable deposit")),"Choose Cost or Refundable deposit",IF(NOT(ISNUMBER(C21)),"Enter estimate (0 allowed)",IF(OR(C21&lt;0,C21&lt;&gt;ROUND(SUM(C21),2)),"Estimate: nonnegative cents",IF(AND(COUNTA(D21)&gt;0,NOT(ISNUMBER(D21))),"Use numeric confirmed amount",IF(AND(COUNTA(D21)&gt;0,OR(D21&lt;0,D21&lt;&gt;ROUND(SUM(D21),2))),"Confirmed: nonnegative cents",IF(NOT(ISNUMBER(F21)),"Enter confirmed paid (0 allowed)",IF(OR(F21&lt;0,F21&lt;&gt;ROUND(SUM(F21),2)),"Paid: nonnegative cents",IF(F21&gt;IF(COUNTA(D21)&gt;0,D21,C21),"Reconcile paid above amount",IF(AND(IF(COUNTA(D21)&gt;0,D21,C21)&gt;F21,NOT(ISNUMBER(H21))),"Enter unpaid balance due date",IF(AND(COUNTA(H21)&gt;0,NOT(ISNUMBER(H21))),"Use a valid due date",IF(AND(COUNTA(H21)&gt;0,OR(H21&lt;1,H21&gt;2958465,H21&lt;&gt;INT(SUM(H21)))),"Use a valid due date","Ready")))))))))))))</x:f>
      </x:c>
      <x:c r="K21" s="52"/>
    </x:row>
    <x:row r="22" ht="38" customHeight="1">
      <x:c r="A22" s="45"/>
      <x:c r="B22" s="46"/>
      <x:c r="C22" s="63"/>
      <x:c r="D22" s="63"/>
      <x:c r="E22" s="64" t="str">
        <x:f>IF(J22="","",IF(J22&lt;&gt;"Ready","n.a.",IF(COUNTA(D22)&gt;0,D22,C22)))</x:f>
      </x:c>
      <x:c r="F22" s="63"/>
      <x:c r="G22" s="64" t="str">
        <x:f>IF(J22="","",IF(J22&lt;&gt;"Ready","n.a.",ROUND(E22-F22,2)))</x:f>
      </x:c>
      <x:c r="H22" s="71"/>
      <x:c r="I22" s="51" t="str">
        <x:f>IF(J22="","",IF(J22&lt;&gt;"Ready","Review inputs",IF(COUNTA(D22)&gt;0,"Confirmed","Estimated")))</x:f>
      </x:c>
      <x:c r="J22" s="51" t="str">
        <x:f>IF(COUNTA(A22:D22,F22,H22,K22)=0,"",IF(A22="","Enter item",IF(NOT(OR(B22="Cost",B22="Refundable deposit")),"Choose Cost or Refundable deposit",IF(NOT(ISNUMBER(C22)),"Enter estimate (0 allowed)",IF(OR(C22&lt;0,C22&lt;&gt;ROUND(SUM(C22),2)),"Estimate: nonnegative cents",IF(AND(COUNTA(D22)&gt;0,NOT(ISNUMBER(D22))),"Use numeric confirmed amount",IF(AND(COUNTA(D22)&gt;0,OR(D22&lt;0,D22&lt;&gt;ROUND(SUM(D22),2))),"Confirmed: nonnegative cents",IF(NOT(ISNUMBER(F22)),"Enter confirmed paid (0 allowed)",IF(OR(F22&lt;0,F22&lt;&gt;ROUND(SUM(F22),2)),"Paid: nonnegative cents",IF(F22&gt;IF(COUNTA(D22)&gt;0,D22,C22),"Reconcile paid above amount",IF(AND(IF(COUNTA(D22)&gt;0,D22,C22)&gt;F22,NOT(ISNUMBER(H22))),"Enter unpaid balance due date",IF(AND(COUNTA(H22)&gt;0,NOT(ISNUMBER(H22))),"Use a valid due date",IF(AND(COUNTA(H22)&gt;0,OR(H22&lt;1,H22&gt;2958465,H22&lt;&gt;INT(SUM(H22)))),"Use a valid due date","Ready")))))))))))))</x:f>
      </x:c>
      <x:c r="K22" s="52"/>
    </x:row>
    <x:row r="23" ht="38" customHeight="1">
      <x:c r="A23" s="45"/>
      <x:c r="B23" s="46"/>
      <x:c r="C23" s="63"/>
      <x:c r="D23" s="63"/>
      <x:c r="E23" s="64" t="str">
        <x:f>IF(J23="","",IF(J23&lt;&gt;"Ready","n.a.",IF(COUNTA(D23)&gt;0,D23,C23)))</x:f>
      </x:c>
      <x:c r="F23" s="63"/>
      <x:c r="G23" s="64" t="str">
        <x:f>IF(J23="","",IF(J23&lt;&gt;"Ready","n.a.",ROUND(E23-F23,2)))</x:f>
      </x:c>
      <x:c r="H23" s="71"/>
      <x:c r="I23" s="51" t="str">
        <x:f>IF(J23="","",IF(J23&lt;&gt;"Ready","Review inputs",IF(COUNTA(D23)&gt;0,"Confirmed","Estimated")))</x:f>
      </x:c>
      <x:c r="J23" s="51" t="str">
        <x:f>IF(COUNTA(A23:D23,F23,H23,K23)=0,"",IF(A23="","Enter item",IF(NOT(OR(B23="Cost",B23="Refundable deposit")),"Choose Cost or Refundable deposit",IF(NOT(ISNUMBER(C23)),"Enter estimate (0 allowed)",IF(OR(C23&lt;0,C23&lt;&gt;ROUND(SUM(C23),2)),"Estimate: nonnegative cents",IF(AND(COUNTA(D23)&gt;0,NOT(ISNUMBER(D23))),"Use numeric confirmed amount",IF(AND(COUNTA(D23)&gt;0,OR(D23&lt;0,D23&lt;&gt;ROUND(SUM(D23),2))),"Confirmed: nonnegative cents",IF(NOT(ISNUMBER(F23)),"Enter confirmed paid (0 allowed)",IF(OR(F23&lt;0,F23&lt;&gt;ROUND(SUM(F23),2)),"Paid: nonnegative cents",IF(F23&gt;IF(COUNTA(D23)&gt;0,D23,C23),"Reconcile paid above amount",IF(AND(IF(COUNTA(D23)&gt;0,D23,C23)&gt;F23,NOT(ISNUMBER(H23))),"Enter unpaid balance due date",IF(AND(COUNTA(H23)&gt;0,NOT(ISNUMBER(H23))),"Use a valid due date",IF(AND(COUNTA(H23)&gt;0,OR(H23&lt;1,H23&gt;2958465,H23&lt;&gt;INT(SUM(H23)))),"Use a valid due date","Ready")))))))))))))</x:f>
      </x:c>
      <x:c r="K23" s="52"/>
    </x:row>
    <x:row r="24" ht="38" customHeight="1">
      <x:c r="A24" s="45"/>
      <x:c r="B24" s="46"/>
      <x:c r="C24" s="63"/>
      <x:c r="D24" s="63"/>
      <x:c r="E24" s="64" t="str">
        <x:f>IF(J24="","",IF(J24&lt;&gt;"Ready","n.a.",IF(COUNTA(D24)&gt;0,D24,C24)))</x:f>
      </x:c>
      <x:c r="F24" s="63"/>
      <x:c r="G24" s="64" t="str">
        <x:f>IF(J24="","",IF(J24&lt;&gt;"Ready","n.a.",ROUND(E24-F24,2)))</x:f>
      </x:c>
      <x:c r="H24" s="71"/>
      <x:c r="I24" s="51" t="str">
        <x:f>IF(J24="","",IF(J24&lt;&gt;"Ready","Review inputs",IF(COUNTA(D24)&gt;0,"Confirmed","Estimated")))</x:f>
      </x:c>
      <x:c r="J24" s="51" t="str">
        <x:f>IF(COUNTA(A24:D24,F24,H24,K24)=0,"",IF(A24="","Enter item",IF(NOT(OR(B24="Cost",B24="Refundable deposit")),"Choose Cost or Refundable deposit",IF(NOT(ISNUMBER(C24)),"Enter estimate (0 allowed)",IF(OR(C24&lt;0,C24&lt;&gt;ROUND(SUM(C24),2)),"Estimate: nonnegative cents",IF(AND(COUNTA(D24)&gt;0,NOT(ISNUMBER(D24))),"Use numeric confirmed amount",IF(AND(COUNTA(D24)&gt;0,OR(D24&lt;0,D24&lt;&gt;ROUND(SUM(D24),2))),"Confirmed: nonnegative cents",IF(NOT(ISNUMBER(F24)),"Enter confirmed paid (0 allowed)",IF(OR(F24&lt;0,F24&lt;&gt;ROUND(SUM(F24),2)),"Paid: nonnegative cents",IF(F24&gt;IF(COUNTA(D24)&gt;0,D24,C24),"Reconcile paid above amount",IF(AND(IF(COUNTA(D24)&gt;0,D24,C24)&gt;F24,NOT(ISNUMBER(H24))),"Enter unpaid balance due date",IF(AND(COUNTA(H24)&gt;0,NOT(ISNUMBER(H24))),"Use a valid due date",IF(AND(COUNTA(H24)&gt;0,OR(H24&lt;1,H24&gt;2958465,H24&lt;&gt;INT(SUM(H24)))),"Use a valid due date","Ready")))))))))))))</x:f>
      </x:c>
      <x:c r="K24" s="52"/>
    </x:row>
    <x:row r="25" ht="38" customHeight="1">
      <x:c r="A25" s="45"/>
      <x:c r="B25" s="46"/>
      <x:c r="C25" s="63"/>
      <x:c r="D25" s="63"/>
      <x:c r="E25" s="64" t="str">
        <x:f>IF(J25="","",IF(J25&lt;&gt;"Ready","n.a.",IF(COUNTA(D25)&gt;0,D25,C25)))</x:f>
      </x:c>
      <x:c r="F25" s="63"/>
      <x:c r="G25" s="64" t="str">
        <x:f>IF(J25="","",IF(J25&lt;&gt;"Ready","n.a.",ROUND(E25-F25,2)))</x:f>
      </x:c>
      <x:c r="H25" s="71"/>
      <x:c r="I25" s="51" t="str">
        <x:f>IF(J25="","",IF(J25&lt;&gt;"Ready","Review inputs",IF(COUNTA(D25)&gt;0,"Confirmed","Estimated")))</x:f>
      </x:c>
      <x:c r="J25" s="51" t="str">
        <x:f>IF(COUNTA(A25:D25,F25,H25,K25)=0,"",IF(A25="","Enter item",IF(NOT(OR(B25="Cost",B25="Refundable deposit")),"Choose Cost or Refundable deposit",IF(NOT(ISNUMBER(C25)),"Enter estimate (0 allowed)",IF(OR(C25&lt;0,C25&lt;&gt;ROUND(SUM(C25),2)),"Estimate: nonnegative cents",IF(AND(COUNTA(D25)&gt;0,NOT(ISNUMBER(D25))),"Use numeric confirmed amount",IF(AND(COUNTA(D25)&gt;0,OR(D25&lt;0,D25&lt;&gt;ROUND(SUM(D25),2))),"Confirmed: nonnegative cents",IF(NOT(ISNUMBER(F25)),"Enter confirmed paid (0 allowed)",IF(OR(F25&lt;0,F25&lt;&gt;ROUND(SUM(F25),2)),"Paid: nonnegative cents",IF(F25&gt;IF(COUNTA(D25)&gt;0,D25,C25),"Reconcile paid above amount",IF(AND(IF(COUNTA(D25)&gt;0,D25,C25)&gt;F25,NOT(ISNUMBER(H25))),"Enter unpaid balance due date",IF(AND(COUNTA(H25)&gt;0,NOT(ISNUMBER(H25))),"Use a valid due date",IF(AND(COUNTA(H25)&gt;0,OR(H25&lt;1,H25&gt;2958465,H25&lt;&gt;INT(SUM(H25)))),"Use a valid due date","Ready")))))))))))))</x:f>
      </x:c>
      <x:c r="K25" s="52"/>
    </x:row>
    <x:row r="26" ht="38" customHeight="1">
      <x:c r="A26" s="45"/>
      <x:c r="B26" s="46"/>
      <x:c r="C26" s="63"/>
      <x:c r="D26" s="63"/>
      <x:c r="E26" s="64" t="str">
        <x:f>IF(J26="","",IF(J26&lt;&gt;"Ready","n.a.",IF(COUNTA(D26)&gt;0,D26,C26)))</x:f>
      </x:c>
      <x:c r="F26" s="63"/>
      <x:c r="G26" s="64" t="str">
        <x:f>IF(J26="","",IF(J26&lt;&gt;"Ready","n.a.",ROUND(E26-F26,2)))</x:f>
      </x:c>
      <x:c r="H26" s="71"/>
      <x:c r="I26" s="51" t="str">
        <x:f>IF(J26="","",IF(J26&lt;&gt;"Ready","Review inputs",IF(COUNTA(D26)&gt;0,"Confirmed","Estimated")))</x:f>
      </x:c>
      <x:c r="J26" s="51" t="str">
        <x:f>IF(COUNTA(A26:D26,F26,H26,K26)=0,"",IF(A26="","Enter item",IF(NOT(OR(B26="Cost",B26="Refundable deposit")),"Choose Cost or Refundable deposit",IF(NOT(ISNUMBER(C26)),"Enter estimate (0 allowed)",IF(OR(C26&lt;0,C26&lt;&gt;ROUND(SUM(C26),2)),"Estimate: nonnegative cents",IF(AND(COUNTA(D26)&gt;0,NOT(ISNUMBER(D26))),"Use numeric confirmed amount",IF(AND(COUNTA(D26)&gt;0,OR(D26&lt;0,D26&lt;&gt;ROUND(SUM(D26),2))),"Confirmed: nonnegative cents",IF(NOT(ISNUMBER(F26)),"Enter confirmed paid (0 allowed)",IF(OR(F26&lt;0,F26&lt;&gt;ROUND(SUM(F26),2)),"Paid: nonnegative cents",IF(F26&gt;IF(COUNTA(D26)&gt;0,D26,C26),"Reconcile paid above amount",IF(AND(IF(COUNTA(D26)&gt;0,D26,C26)&gt;F26,NOT(ISNUMBER(H26))),"Enter unpaid balance due date",IF(AND(COUNTA(H26)&gt;0,NOT(ISNUMBER(H26))),"Use a valid due date",IF(AND(COUNTA(H26)&gt;0,OR(H26&lt;1,H26&gt;2958465,H26&lt;&gt;INT(SUM(H26)))),"Use a valid due date","Ready")))))))))))))</x:f>
      </x:c>
      <x:c r="K26" s="52"/>
    </x:row>
    <x:row r="27" ht="38" customHeight="1">
      <x:c r="A27" s="45"/>
      <x:c r="B27" s="46"/>
      <x:c r="C27" s="63"/>
      <x:c r="D27" s="63"/>
      <x:c r="E27" s="64" t="str">
        <x:f>IF(J27="","",IF(J27&lt;&gt;"Ready","n.a.",IF(COUNTA(D27)&gt;0,D27,C27)))</x:f>
      </x:c>
      <x:c r="F27" s="63"/>
      <x:c r="G27" s="64" t="str">
        <x:f>IF(J27="","",IF(J27&lt;&gt;"Ready","n.a.",ROUND(E27-F27,2)))</x:f>
      </x:c>
      <x:c r="H27" s="71"/>
      <x:c r="I27" s="51" t="str">
        <x:f>IF(J27="","",IF(J27&lt;&gt;"Ready","Review inputs",IF(COUNTA(D27)&gt;0,"Confirmed","Estimated")))</x:f>
      </x:c>
      <x:c r="J27" s="51" t="str">
        <x:f>IF(COUNTA(A27:D27,F27,H27,K27)=0,"",IF(A27="","Enter item",IF(NOT(OR(B27="Cost",B27="Refundable deposit")),"Choose Cost or Refundable deposit",IF(NOT(ISNUMBER(C27)),"Enter estimate (0 allowed)",IF(OR(C27&lt;0,C27&lt;&gt;ROUND(SUM(C27),2)),"Estimate: nonnegative cents",IF(AND(COUNTA(D27)&gt;0,NOT(ISNUMBER(D27))),"Use numeric confirmed amount",IF(AND(COUNTA(D27)&gt;0,OR(D27&lt;0,D27&lt;&gt;ROUND(SUM(D27),2))),"Confirmed: nonnegative cents",IF(NOT(ISNUMBER(F27)),"Enter confirmed paid (0 allowed)",IF(OR(F27&lt;0,F27&lt;&gt;ROUND(SUM(F27),2)),"Paid: nonnegative cents",IF(F27&gt;IF(COUNTA(D27)&gt;0,D27,C27),"Reconcile paid above amount",IF(AND(IF(COUNTA(D27)&gt;0,D27,C27)&gt;F27,NOT(ISNUMBER(H27))),"Enter unpaid balance due date",IF(AND(COUNTA(H27)&gt;0,NOT(ISNUMBER(H27))),"Use a valid due date",IF(AND(COUNTA(H27)&gt;0,OR(H27&lt;1,H27&gt;2958465,H27&lt;&gt;INT(SUM(H27)))),"Use a valid due date","Ready")))))))))))))</x:f>
      </x:c>
      <x:c r="K27" s="52"/>
    </x:row>
    <x:row r="28" ht="38" customHeight="1">
      <x:c r="A28" s="45"/>
      <x:c r="B28" s="46"/>
      <x:c r="C28" s="63"/>
      <x:c r="D28" s="63"/>
      <x:c r="E28" s="64" t="str">
        <x:f>IF(J28="","",IF(J28&lt;&gt;"Ready","n.a.",IF(COUNTA(D28)&gt;0,D28,C28)))</x:f>
      </x:c>
      <x:c r="F28" s="63"/>
      <x:c r="G28" s="64" t="str">
        <x:f>IF(J28="","",IF(J28&lt;&gt;"Ready","n.a.",ROUND(E28-F28,2)))</x:f>
      </x:c>
      <x:c r="H28" s="71"/>
      <x:c r="I28" s="51" t="str">
        <x:f>IF(J28="","",IF(J28&lt;&gt;"Ready","Review inputs",IF(COUNTA(D28)&gt;0,"Confirmed","Estimated")))</x:f>
      </x:c>
      <x:c r="J28" s="51" t="str">
        <x:f>IF(COUNTA(A28:D28,F28,H28,K28)=0,"",IF(A28="","Enter item",IF(NOT(OR(B28="Cost",B28="Refundable deposit")),"Choose Cost or Refundable deposit",IF(NOT(ISNUMBER(C28)),"Enter estimate (0 allowed)",IF(OR(C28&lt;0,C28&lt;&gt;ROUND(SUM(C28),2)),"Estimate: nonnegative cents",IF(AND(COUNTA(D28)&gt;0,NOT(ISNUMBER(D28))),"Use numeric confirmed amount",IF(AND(COUNTA(D28)&gt;0,OR(D28&lt;0,D28&lt;&gt;ROUND(SUM(D28),2))),"Confirmed: nonnegative cents",IF(NOT(ISNUMBER(F28)),"Enter confirmed paid (0 allowed)",IF(OR(F28&lt;0,F28&lt;&gt;ROUND(SUM(F28),2)),"Paid: nonnegative cents",IF(F28&gt;IF(COUNTA(D28)&gt;0,D28,C28),"Reconcile paid above amount",IF(AND(IF(COUNTA(D28)&gt;0,D28,C28)&gt;F28,NOT(ISNUMBER(H28))),"Enter unpaid balance due date",IF(AND(COUNTA(H28)&gt;0,NOT(ISNUMBER(H28))),"Use a valid due date",IF(AND(COUNTA(H28)&gt;0,OR(H28&lt;1,H28&gt;2958465,H28&lt;&gt;INT(SUM(H28)))),"Use a valid due date","Ready")))))))))))))</x:f>
      </x:c>
      <x:c r="K28" s="52"/>
    </x:row>
    <x:row r="29" ht="38" customHeight="1">
      <x:c r="A29" s="45"/>
      <x:c r="B29" s="46"/>
      <x:c r="C29" s="63"/>
      <x:c r="D29" s="63"/>
      <x:c r="E29" s="64" t="str">
        <x:f>IF(J29="","",IF(J29&lt;&gt;"Ready","n.a.",IF(COUNTA(D29)&gt;0,D29,C29)))</x:f>
      </x:c>
      <x:c r="F29" s="63"/>
      <x:c r="G29" s="64" t="str">
        <x:f>IF(J29="","",IF(J29&lt;&gt;"Ready","n.a.",ROUND(E29-F29,2)))</x:f>
      </x:c>
      <x:c r="H29" s="71"/>
      <x:c r="I29" s="51" t="str">
        <x:f>IF(J29="","",IF(J29&lt;&gt;"Ready","Review inputs",IF(COUNTA(D29)&gt;0,"Confirmed","Estimated")))</x:f>
      </x:c>
      <x:c r="J29" s="51" t="str">
        <x:f>IF(COUNTA(A29:D29,F29,H29,K29)=0,"",IF(A29="","Enter item",IF(NOT(OR(B29="Cost",B29="Refundable deposit")),"Choose Cost or Refundable deposit",IF(NOT(ISNUMBER(C29)),"Enter estimate (0 allowed)",IF(OR(C29&lt;0,C29&lt;&gt;ROUND(SUM(C29),2)),"Estimate: nonnegative cents",IF(AND(COUNTA(D29)&gt;0,NOT(ISNUMBER(D29))),"Use numeric confirmed amount",IF(AND(COUNTA(D29)&gt;0,OR(D29&lt;0,D29&lt;&gt;ROUND(SUM(D29),2))),"Confirmed: nonnegative cents",IF(NOT(ISNUMBER(F29)),"Enter confirmed paid (0 allowed)",IF(OR(F29&lt;0,F29&lt;&gt;ROUND(SUM(F29),2)),"Paid: nonnegative cents",IF(F29&gt;IF(COUNTA(D29)&gt;0,D29,C29),"Reconcile paid above amount",IF(AND(IF(COUNTA(D29)&gt;0,D29,C29)&gt;F29,NOT(ISNUMBER(H29))),"Enter unpaid balance due date",IF(AND(COUNTA(H29)&gt;0,NOT(ISNUMBER(H29))),"Use a valid due date",IF(AND(COUNTA(H29)&gt;0,OR(H29&lt;1,H29&gt;2958465,H29&lt;&gt;INT(SUM(H29)))),"Use a valid due date","Ready")))))))))))))</x:f>
      </x:c>
      <x:c r="K29" s="52"/>
    </x:row>
    <x:row r="30" ht="38" customHeight="1">
      <x:c r="A30" s="45"/>
      <x:c r="B30" s="46"/>
      <x:c r="C30" s="63"/>
      <x:c r="D30" s="63"/>
      <x:c r="E30" s="64" t="str">
        <x:f>IF(J30="","",IF(J30&lt;&gt;"Ready","n.a.",IF(COUNTA(D30)&gt;0,D30,C30)))</x:f>
      </x:c>
      <x:c r="F30" s="63"/>
      <x:c r="G30" s="64" t="str">
        <x:f>IF(J30="","",IF(J30&lt;&gt;"Ready","n.a.",ROUND(E30-F30,2)))</x:f>
      </x:c>
      <x:c r="H30" s="71"/>
      <x:c r="I30" s="51" t="str">
        <x:f>IF(J30="","",IF(J30&lt;&gt;"Ready","Review inputs",IF(COUNTA(D30)&gt;0,"Confirmed","Estimated")))</x:f>
      </x:c>
      <x:c r="J30" s="51" t="str">
        <x:f>IF(COUNTA(A30:D30,F30,H30,K30)=0,"",IF(A30="","Enter item",IF(NOT(OR(B30="Cost",B30="Refundable deposit")),"Choose Cost or Refundable deposit",IF(NOT(ISNUMBER(C30)),"Enter estimate (0 allowed)",IF(OR(C30&lt;0,C30&lt;&gt;ROUND(SUM(C30),2)),"Estimate: nonnegative cents",IF(AND(COUNTA(D30)&gt;0,NOT(ISNUMBER(D30))),"Use numeric confirmed amount",IF(AND(COUNTA(D30)&gt;0,OR(D30&lt;0,D30&lt;&gt;ROUND(SUM(D30),2))),"Confirmed: nonnegative cents",IF(NOT(ISNUMBER(F30)),"Enter confirmed paid (0 allowed)",IF(OR(F30&lt;0,F30&lt;&gt;ROUND(SUM(F30),2)),"Paid: nonnegative cents",IF(F30&gt;IF(COUNTA(D30)&gt;0,D30,C30),"Reconcile paid above amount",IF(AND(IF(COUNTA(D30)&gt;0,D30,C30)&gt;F30,NOT(ISNUMBER(H30))),"Enter unpaid balance due date",IF(AND(COUNTA(H30)&gt;0,NOT(ISNUMBER(H30))),"Use a valid due date",IF(AND(COUNTA(H30)&gt;0,OR(H30&lt;1,H30&gt;2958465,H30&lt;&gt;INT(SUM(H30)))),"Use a valid due date","Ready")))))))))))))</x:f>
      </x:c>
      <x:c r="K30" s="52"/>
    </x:row>
    <x:row r="31" ht="38" customHeight="1">
      <x:c r="A31" s="45"/>
      <x:c r="B31" s="46"/>
      <x:c r="C31" s="63"/>
      <x:c r="D31" s="63"/>
      <x:c r="E31" s="64" t="str">
        <x:f>IF(J31="","",IF(J31&lt;&gt;"Ready","n.a.",IF(COUNTA(D31)&gt;0,D31,C31)))</x:f>
      </x:c>
      <x:c r="F31" s="63"/>
      <x:c r="G31" s="64" t="str">
        <x:f>IF(J31="","",IF(J31&lt;&gt;"Ready","n.a.",ROUND(E31-F31,2)))</x:f>
      </x:c>
      <x:c r="H31" s="71"/>
      <x:c r="I31" s="51" t="str">
        <x:f>IF(J31="","",IF(J31&lt;&gt;"Ready","Review inputs",IF(COUNTA(D31)&gt;0,"Confirmed","Estimated")))</x:f>
      </x:c>
      <x:c r="J31" s="51" t="str">
        <x:f>IF(COUNTA(A31:D31,F31,H31,K31)=0,"",IF(A31="","Enter item",IF(NOT(OR(B31="Cost",B31="Refundable deposit")),"Choose Cost or Refundable deposit",IF(NOT(ISNUMBER(C31)),"Enter estimate (0 allowed)",IF(OR(C31&lt;0,C31&lt;&gt;ROUND(SUM(C31),2)),"Estimate: nonnegative cents",IF(AND(COUNTA(D31)&gt;0,NOT(ISNUMBER(D31))),"Use numeric confirmed amount",IF(AND(COUNTA(D31)&gt;0,OR(D31&lt;0,D31&lt;&gt;ROUND(SUM(D31),2))),"Confirmed: nonnegative cents",IF(NOT(ISNUMBER(F31)),"Enter confirmed paid (0 allowed)",IF(OR(F31&lt;0,F31&lt;&gt;ROUND(SUM(F31),2)),"Paid: nonnegative cents",IF(F31&gt;IF(COUNTA(D31)&gt;0,D31,C31),"Reconcile paid above amount",IF(AND(IF(COUNTA(D31)&gt;0,D31,C31)&gt;F31,NOT(ISNUMBER(H31))),"Enter unpaid balance due date",IF(AND(COUNTA(H31)&gt;0,NOT(ISNUMBER(H31))),"Use a valid due date",IF(AND(COUNTA(H31)&gt;0,OR(H31&lt;1,H31&gt;2958465,H31&lt;&gt;INT(SUM(H31)))),"Use a valid due date","Ready")))))))))))))</x:f>
      </x:c>
      <x:c r="K31" s="52"/>
    </x:row>
    <x:row r="32" ht="38" customHeight="1">
      <x:c r="A32" s="45"/>
      <x:c r="B32" s="46"/>
      <x:c r="C32" s="63"/>
      <x:c r="D32" s="63"/>
      <x:c r="E32" s="64" t="str">
        <x:f>IF(J32="","",IF(J32&lt;&gt;"Ready","n.a.",IF(COUNTA(D32)&gt;0,D32,C32)))</x:f>
      </x:c>
      <x:c r="F32" s="63"/>
      <x:c r="G32" s="64" t="str">
        <x:f>IF(J32="","",IF(J32&lt;&gt;"Ready","n.a.",ROUND(E32-F32,2)))</x:f>
      </x:c>
      <x:c r="H32" s="71"/>
      <x:c r="I32" s="51" t="str">
        <x:f>IF(J32="","",IF(J32&lt;&gt;"Ready","Review inputs",IF(COUNTA(D32)&gt;0,"Confirmed","Estimated")))</x:f>
      </x:c>
      <x:c r="J32" s="51" t="str">
        <x:f>IF(COUNTA(A32:D32,F32,H32,K32)=0,"",IF(A32="","Enter item",IF(NOT(OR(B32="Cost",B32="Refundable deposit")),"Choose Cost or Refundable deposit",IF(NOT(ISNUMBER(C32)),"Enter estimate (0 allowed)",IF(OR(C32&lt;0,C32&lt;&gt;ROUND(SUM(C32),2)),"Estimate: nonnegative cents",IF(AND(COUNTA(D32)&gt;0,NOT(ISNUMBER(D32))),"Use numeric confirmed amount",IF(AND(COUNTA(D32)&gt;0,OR(D32&lt;0,D32&lt;&gt;ROUND(SUM(D32),2))),"Confirmed: nonnegative cents",IF(NOT(ISNUMBER(F32)),"Enter confirmed paid (0 allowed)",IF(OR(F32&lt;0,F32&lt;&gt;ROUND(SUM(F32),2)),"Paid: nonnegative cents",IF(F32&gt;IF(COUNTA(D32)&gt;0,D32,C32),"Reconcile paid above amount",IF(AND(IF(COUNTA(D32)&gt;0,D32,C32)&gt;F32,NOT(ISNUMBER(H32))),"Enter unpaid balance due date",IF(AND(COUNTA(H32)&gt;0,NOT(ISNUMBER(H32))),"Use a valid due date",IF(AND(COUNTA(H32)&gt;0,OR(H32&lt;1,H32&gt;2958465,H32&lt;&gt;INT(SUM(H32)))),"Use a valid due date","Ready")))))))))))))</x:f>
      </x:c>
      <x:c r="K32" s="52"/>
    </x:row>
    <x:row r="33" ht="38" customHeight="1">
      <x:c r="A33" s="45"/>
      <x:c r="B33" s="46"/>
      <x:c r="C33" s="63"/>
      <x:c r="D33" s="63"/>
      <x:c r="E33" s="64" t="str">
        <x:f>IF(J33="","",IF(J33&lt;&gt;"Ready","n.a.",IF(COUNTA(D33)&gt;0,D33,C33)))</x:f>
      </x:c>
      <x:c r="F33" s="63"/>
      <x:c r="G33" s="64" t="str">
        <x:f>IF(J33="","",IF(J33&lt;&gt;"Ready","n.a.",ROUND(E33-F33,2)))</x:f>
      </x:c>
      <x:c r="H33" s="71"/>
      <x:c r="I33" s="51" t="str">
        <x:f>IF(J33="","",IF(J33&lt;&gt;"Ready","Review inputs",IF(COUNTA(D33)&gt;0,"Confirmed","Estimated")))</x:f>
      </x:c>
      <x:c r="J33" s="51" t="str">
        <x:f>IF(COUNTA(A33:D33,F33,H33,K33)=0,"",IF(A33="","Enter item",IF(NOT(OR(B33="Cost",B33="Refundable deposit")),"Choose Cost or Refundable deposit",IF(NOT(ISNUMBER(C33)),"Enter estimate (0 allowed)",IF(OR(C33&lt;0,C33&lt;&gt;ROUND(SUM(C33),2)),"Estimate: nonnegative cents",IF(AND(COUNTA(D33)&gt;0,NOT(ISNUMBER(D33))),"Use numeric confirmed amount",IF(AND(COUNTA(D33)&gt;0,OR(D33&lt;0,D33&lt;&gt;ROUND(SUM(D33),2))),"Confirmed: nonnegative cents",IF(NOT(ISNUMBER(F33)),"Enter confirmed paid (0 allowed)",IF(OR(F33&lt;0,F33&lt;&gt;ROUND(SUM(F33),2)),"Paid: nonnegative cents",IF(F33&gt;IF(COUNTA(D33)&gt;0,D33,C33),"Reconcile paid above amount",IF(AND(IF(COUNTA(D33)&gt;0,D33,C33)&gt;F33,NOT(ISNUMBER(H33))),"Enter unpaid balance due date",IF(AND(COUNTA(H33)&gt;0,NOT(ISNUMBER(H33))),"Use a valid due date",IF(AND(COUNTA(H33)&gt;0,OR(H33&lt;1,H33&gt;2958465,H33&lt;&gt;INT(SUM(H33)))),"Use a valid due date","Ready")))))))))))))</x:f>
      </x:c>
      <x:c r="K33" s="52"/>
    </x:row>
    <x:row r="34" ht="38" customHeight="1">
      <x:c r="A34" s="45"/>
      <x:c r="B34" s="46"/>
      <x:c r="C34" s="63"/>
      <x:c r="D34" s="63"/>
      <x:c r="E34" s="64" t="str">
        <x:f>IF(J34="","",IF(J34&lt;&gt;"Ready","n.a.",IF(COUNTA(D34)&gt;0,D34,C34)))</x:f>
      </x:c>
      <x:c r="F34" s="63"/>
      <x:c r="G34" s="64" t="str">
        <x:f>IF(J34="","",IF(J34&lt;&gt;"Ready","n.a.",ROUND(E34-F34,2)))</x:f>
      </x:c>
      <x:c r="H34" s="71"/>
      <x:c r="I34" s="51" t="str">
        <x:f>IF(J34="","",IF(J34&lt;&gt;"Ready","Review inputs",IF(COUNTA(D34)&gt;0,"Confirmed","Estimated")))</x:f>
      </x:c>
      <x:c r="J34" s="51" t="str">
        <x:f>IF(COUNTA(A34:D34,F34,H34,K34)=0,"",IF(A34="","Enter item",IF(NOT(OR(B34="Cost",B34="Refundable deposit")),"Choose Cost or Refundable deposit",IF(NOT(ISNUMBER(C34)),"Enter estimate (0 allowed)",IF(OR(C34&lt;0,C34&lt;&gt;ROUND(SUM(C34),2)),"Estimate: nonnegative cents",IF(AND(COUNTA(D34)&gt;0,NOT(ISNUMBER(D34))),"Use numeric confirmed amount",IF(AND(COUNTA(D34)&gt;0,OR(D34&lt;0,D34&lt;&gt;ROUND(SUM(D34),2))),"Confirmed: nonnegative cents",IF(NOT(ISNUMBER(F34)),"Enter confirmed paid (0 allowed)",IF(OR(F34&lt;0,F34&lt;&gt;ROUND(SUM(F34),2)),"Paid: nonnegative cents",IF(F34&gt;IF(COUNTA(D34)&gt;0,D34,C34),"Reconcile paid above amount",IF(AND(IF(COUNTA(D34)&gt;0,D34,C34)&gt;F34,NOT(ISNUMBER(H34))),"Enter unpaid balance due date",IF(AND(COUNTA(H34)&gt;0,NOT(ISNUMBER(H34))),"Use a valid due date",IF(AND(COUNTA(H34)&gt;0,OR(H34&lt;1,H34&gt;2958465,H34&lt;&gt;INT(SUM(H34)))),"Use a valid due date","Ready")))))))))))))</x:f>
      </x:c>
      <x:c r="K34" s="52"/>
    </x:row>
    <x:row r="35" ht="38" customHeight="1">
      <x:c r="A35" s="45"/>
      <x:c r="B35" s="46"/>
      <x:c r="C35" s="63"/>
      <x:c r="D35" s="63"/>
      <x:c r="E35" s="64" t="str">
        <x:f>IF(J35="","",IF(J35&lt;&gt;"Ready","n.a.",IF(COUNTA(D35)&gt;0,D35,C35)))</x:f>
      </x:c>
      <x:c r="F35" s="63"/>
      <x:c r="G35" s="64" t="str">
        <x:f>IF(J35="","",IF(J35&lt;&gt;"Ready","n.a.",ROUND(E35-F35,2)))</x:f>
      </x:c>
      <x:c r="H35" s="71"/>
      <x:c r="I35" s="51" t="str">
        <x:f>IF(J35="","",IF(J35&lt;&gt;"Ready","Review inputs",IF(COUNTA(D35)&gt;0,"Confirmed","Estimated")))</x:f>
      </x:c>
      <x:c r="J35" s="51" t="str">
        <x:f>IF(COUNTA(A35:D35,F35,H35,K35)=0,"",IF(A35="","Enter item",IF(NOT(OR(B35="Cost",B35="Refundable deposit")),"Choose Cost or Refundable deposit",IF(NOT(ISNUMBER(C35)),"Enter estimate (0 allowed)",IF(OR(C35&lt;0,C35&lt;&gt;ROUND(SUM(C35),2)),"Estimate: nonnegative cents",IF(AND(COUNTA(D35)&gt;0,NOT(ISNUMBER(D35))),"Use numeric confirmed amount",IF(AND(COUNTA(D35)&gt;0,OR(D35&lt;0,D35&lt;&gt;ROUND(SUM(D35),2))),"Confirmed: nonnegative cents",IF(NOT(ISNUMBER(F35)),"Enter confirmed paid (0 allowed)",IF(OR(F35&lt;0,F35&lt;&gt;ROUND(SUM(F35),2)),"Paid: nonnegative cents",IF(F35&gt;IF(COUNTA(D35)&gt;0,D35,C35),"Reconcile paid above amount",IF(AND(IF(COUNTA(D35)&gt;0,D35,C35)&gt;F35,NOT(ISNUMBER(H35))),"Enter unpaid balance due date",IF(AND(COUNTA(H35)&gt;0,NOT(ISNUMBER(H35))),"Use a valid due date",IF(AND(COUNTA(H35)&gt;0,OR(H35&lt;1,H35&gt;2958465,H35&lt;&gt;INT(SUM(H35)))),"Use a valid due date","Ready")))))))))))))</x:f>
      </x:c>
      <x:c r="K35" s="52"/>
    </x:row>
    <x:row r="36" ht="38" customHeight="1">
      <x:c r="A36" s="45"/>
      <x:c r="B36" s="46"/>
      <x:c r="C36" s="63"/>
      <x:c r="D36" s="63"/>
      <x:c r="E36" s="64" t="str">
        <x:f>IF(J36="","",IF(J36&lt;&gt;"Ready","n.a.",IF(COUNTA(D36)&gt;0,D36,C36)))</x:f>
      </x:c>
      <x:c r="F36" s="63"/>
      <x:c r="G36" s="64" t="str">
        <x:f>IF(J36="","",IF(J36&lt;&gt;"Ready","n.a.",ROUND(E36-F36,2)))</x:f>
      </x:c>
      <x:c r="H36" s="71"/>
      <x:c r="I36" s="51" t="str">
        <x:f>IF(J36="","",IF(J36&lt;&gt;"Ready","Review inputs",IF(COUNTA(D36)&gt;0,"Confirmed","Estimated")))</x:f>
      </x:c>
      <x:c r="J36" s="51" t="str">
        <x:f>IF(COUNTA(A36:D36,F36,H36,K36)=0,"",IF(A36="","Enter item",IF(NOT(OR(B36="Cost",B36="Refundable deposit")),"Choose Cost or Refundable deposit",IF(NOT(ISNUMBER(C36)),"Enter estimate (0 allowed)",IF(OR(C36&lt;0,C36&lt;&gt;ROUND(SUM(C36),2)),"Estimate: nonnegative cents",IF(AND(COUNTA(D36)&gt;0,NOT(ISNUMBER(D36))),"Use numeric confirmed amount",IF(AND(COUNTA(D36)&gt;0,OR(D36&lt;0,D36&lt;&gt;ROUND(SUM(D36),2))),"Confirmed: nonnegative cents",IF(NOT(ISNUMBER(F36)),"Enter confirmed paid (0 allowed)",IF(OR(F36&lt;0,F36&lt;&gt;ROUND(SUM(F36),2)),"Paid: nonnegative cents",IF(F36&gt;IF(COUNTA(D36)&gt;0,D36,C36),"Reconcile paid above amount",IF(AND(IF(COUNTA(D36)&gt;0,D36,C36)&gt;F36,NOT(ISNUMBER(H36))),"Enter unpaid balance due date",IF(AND(COUNTA(H36)&gt;0,NOT(ISNUMBER(H36))),"Use a valid due date",IF(AND(COUNTA(H36)&gt;0,OR(H36&lt;1,H36&gt;2958465,H36&lt;&gt;INT(SUM(H36)))),"Use a valid due date","Ready")))))))))))))</x:f>
      </x:c>
      <x:c r="K36" s="52"/>
    </x:row>
    <x:row r="37" ht="38" customHeight="1">
      <x:c r="A37" s="45"/>
      <x:c r="B37" s="46"/>
      <x:c r="C37" s="63"/>
      <x:c r="D37" s="63"/>
      <x:c r="E37" s="64" t="str">
        <x:f>IF(J37="","",IF(J37&lt;&gt;"Ready","n.a.",IF(COUNTA(D37)&gt;0,D37,C37)))</x:f>
      </x:c>
      <x:c r="F37" s="63"/>
      <x:c r="G37" s="64" t="str">
        <x:f>IF(J37="","",IF(J37&lt;&gt;"Ready","n.a.",ROUND(E37-F37,2)))</x:f>
      </x:c>
      <x:c r="H37" s="71"/>
      <x:c r="I37" s="51" t="str">
        <x:f>IF(J37="","",IF(J37&lt;&gt;"Ready","Review inputs",IF(COUNTA(D37)&gt;0,"Confirmed","Estimated")))</x:f>
      </x:c>
      <x:c r="J37" s="51" t="str">
        <x:f>IF(COUNTA(A37:D37,F37,H37,K37)=0,"",IF(A37="","Enter item",IF(NOT(OR(B37="Cost",B37="Refundable deposit")),"Choose Cost or Refundable deposit",IF(NOT(ISNUMBER(C37)),"Enter estimate (0 allowed)",IF(OR(C37&lt;0,C37&lt;&gt;ROUND(SUM(C37),2)),"Estimate: nonnegative cents",IF(AND(COUNTA(D37)&gt;0,NOT(ISNUMBER(D37))),"Use numeric confirmed amount",IF(AND(COUNTA(D37)&gt;0,OR(D37&lt;0,D37&lt;&gt;ROUND(SUM(D37),2))),"Confirmed: nonnegative cents",IF(NOT(ISNUMBER(F37)),"Enter confirmed paid (0 allowed)",IF(OR(F37&lt;0,F37&lt;&gt;ROUND(SUM(F37),2)),"Paid: nonnegative cents",IF(F37&gt;IF(COUNTA(D37)&gt;0,D37,C37),"Reconcile paid above amount",IF(AND(IF(COUNTA(D37)&gt;0,D37,C37)&gt;F37,NOT(ISNUMBER(H37))),"Enter unpaid balance due date",IF(AND(COUNTA(H37)&gt;0,NOT(ISNUMBER(H37))),"Use a valid due date",IF(AND(COUNTA(H37)&gt;0,OR(H37&lt;1,H37&gt;2958465,H37&lt;&gt;INT(SUM(H37)))),"Use a valid due date","Ready")))))))))))))</x:f>
      </x:c>
      <x:c r="K37" s="52"/>
    </x:row>
    <x:row r="38" ht="38" customHeight="1">
      <x:c r="A38" s="45"/>
      <x:c r="B38" s="46"/>
      <x:c r="C38" s="63"/>
      <x:c r="D38" s="63"/>
      <x:c r="E38" s="64" t="str">
        <x:f>IF(J38="","",IF(J38&lt;&gt;"Ready","n.a.",IF(COUNTA(D38)&gt;0,D38,C38)))</x:f>
      </x:c>
      <x:c r="F38" s="63"/>
      <x:c r="G38" s="64" t="str">
        <x:f>IF(J38="","",IF(J38&lt;&gt;"Ready","n.a.",ROUND(E38-F38,2)))</x:f>
      </x:c>
      <x:c r="H38" s="71"/>
      <x:c r="I38" s="51" t="str">
        <x:f>IF(J38="","",IF(J38&lt;&gt;"Ready","Review inputs",IF(COUNTA(D38)&gt;0,"Confirmed","Estimated")))</x:f>
      </x:c>
      <x:c r="J38" s="51" t="str">
        <x:f>IF(COUNTA(A38:D38,F38,H38,K38)=0,"",IF(A38="","Enter item",IF(NOT(OR(B38="Cost",B38="Refundable deposit")),"Choose Cost or Refundable deposit",IF(NOT(ISNUMBER(C38)),"Enter estimate (0 allowed)",IF(OR(C38&lt;0,C38&lt;&gt;ROUND(SUM(C38),2)),"Estimate: nonnegative cents",IF(AND(COUNTA(D38)&gt;0,NOT(ISNUMBER(D38))),"Use numeric confirmed amount",IF(AND(COUNTA(D38)&gt;0,OR(D38&lt;0,D38&lt;&gt;ROUND(SUM(D38),2))),"Confirmed: nonnegative cents",IF(NOT(ISNUMBER(F38)),"Enter confirmed paid (0 allowed)",IF(OR(F38&lt;0,F38&lt;&gt;ROUND(SUM(F38),2)),"Paid: nonnegative cents",IF(F38&gt;IF(COUNTA(D38)&gt;0,D38,C38),"Reconcile paid above amount",IF(AND(IF(COUNTA(D38)&gt;0,D38,C38)&gt;F38,NOT(ISNUMBER(H38))),"Enter unpaid balance due date",IF(AND(COUNTA(H38)&gt;0,NOT(ISNUMBER(H38))),"Use a valid due date",IF(AND(COUNTA(H38)&gt;0,OR(H38&lt;1,H38&gt;2958465,H38&lt;&gt;INT(SUM(H38)))),"Use a valid due date","Ready")))))))))))))</x:f>
      </x:c>
      <x:c r="K38" s="52"/>
    </x:row>
    <x:row r="39" ht="38" customHeight="1">
      <x:c r="A39" s="45"/>
      <x:c r="B39" s="46"/>
      <x:c r="C39" s="63"/>
      <x:c r="D39" s="63"/>
      <x:c r="E39" s="64" t="str">
        <x:f>IF(J39="","",IF(J39&lt;&gt;"Ready","n.a.",IF(COUNTA(D39)&gt;0,D39,C39)))</x:f>
      </x:c>
      <x:c r="F39" s="63"/>
      <x:c r="G39" s="64" t="str">
        <x:f>IF(J39="","",IF(J39&lt;&gt;"Ready","n.a.",ROUND(E39-F39,2)))</x:f>
      </x:c>
      <x:c r="H39" s="71"/>
      <x:c r="I39" s="51" t="str">
        <x:f>IF(J39="","",IF(J39&lt;&gt;"Ready","Review inputs",IF(COUNTA(D39)&gt;0,"Confirmed","Estimated")))</x:f>
      </x:c>
      <x:c r="J39" s="51" t="str">
        <x:f>IF(COUNTA(A39:D39,F39,H39,K39)=0,"",IF(A39="","Enter item",IF(NOT(OR(B39="Cost",B39="Refundable deposit")),"Choose Cost or Refundable deposit",IF(NOT(ISNUMBER(C39)),"Enter estimate (0 allowed)",IF(OR(C39&lt;0,C39&lt;&gt;ROUND(SUM(C39),2)),"Estimate: nonnegative cents",IF(AND(COUNTA(D39)&gt;0,NOT(ISNUMBER(D39))),"Use numeric confirmed amount",IF(AND(COUNTA(D39)&gt;0,OR(D39&lt;0,D39&lt;&gt;ROUND(SUM(D39),2))),"Confirmed: nonnegative cents",IF(NOT(ISNUMBER(F39)),"Enter confirmed paid (0 allowed)",IF(OR(F39&lt;0,F39&lt;&gt;ROUND(SUM(F39),2)),"Paid: nonnegative cents",IF(F39&gt;IF(COUNTA(D39)&gt;0,D39,C39),"Reconcile paid above amount",IF(AND(IF(COUNTA(D39)&gt;0,D39,C39)&gt;F39,NOT(ISNUMBER(H39))),"Enter unpaid balance due date",IF(AND(COUNTA(H39)&gt;0,NOT(ISNUMBER(H39))),"Use a valid due date",IF(AND(COUNTA(H39)&gt;0,OR(H39&lt;1,H39&gt;2958465,H39&lt;&gt;INT(SUM(H39)))),"Use a valid due date","Ready")))))))))))))</x:f>
      </x:c>
      <x:c r="K39" s="52"/>
    </x:row>
    <x:row r="40" ht="38" customHeight="1">
      <x:c r="A40" s="45"/>
      <x:c r="B40" s="46"/>
      <x:c r="C40" s="63"/>
      <x:c r="D40" s="63"/>
      <x:c r="E40" s="64" t="str">
        <x:f>IF(J40="","",IF(J40&lt;&gt;"Ready","n.a.",IF(COUNTA(D40)&gt;0,D40,C40)))</x:f>
      </x:c>
      <x:c r="F40" s="63"/>
      <x:c r="G40" s="64" t="str">
        <x:f>IF(J40="","",IF(J40&lt;&gt;"Ready","n.a.",ROUND(E40-F40,2)))</x:f>
      </x:c>
      <x:c r="H40" s="71"/>
      <x:c r="I40" s="51" t="str">
        <x:f>IF(J40="","",IF(J40&lt;&gt;"Ready","Review inputs",IF(COUNTA(D40)&gt;0,"Confirmed","Estimated")))</x:f>
      </x:c>
      <x:c r="J40" s="51" t="str">
        <x:f>IF(COUNTA(A40:D40,F40,H40,K40)=0,"",IF(A40="","Enter item",IF(NOT(OR(B40="Cost",B40="Refundable deposit")),"Choose Cost or Refundable deposit",IF(NOT(ISNUMBER(C40)),"Enter estimate (0 allowed)",IF(OR(C40&lt;0,C40&lt;&gt;ROUND(SUM(C40),2)),"Estimate: nonnegative cents",IF(AND(COUNTA(D40)&gt;0,NOT(ISNUMBER(D40))),"Use numeric confirmed amount",IF(AND(COUNTA(D40)&gt;0,OR(D40&lt;0,D40&lt;&gt;ROUND(SUM(D40),2))),"Confirmed: nonnegative cents",IF(NOT(ISNUMBER(F40)),"Enter confirmed paid (0 allowed)",IF(OR(F40&lt;0,F40&lt;&gt;ROUND(SUM(F40),2)),"Paid: nonnegative cents",IF(F40&gt;IF(COUNTA(D40)&gt;0,D40,C40),"Reconcile paid above amount",IF(AND(IF(COUNTA(D40)&gt;0,D40,C40)&gt;F40,NOT(ISNUMBER(H40))),"Enter unpaid balance due date",IF(AND(COUNTA(H40)&gt;0,NOT(ISNUMBER(H40))),"Use a valid due date",IF(AND(COUNTA(H40)&gt;0,OR(H40&lt;1,H40&gt;2958465,H40&lt;&gt;INT(SUM(H40)))),"Use a valid due date","Ready")))))))))))))</x:f>
      </x:c>
      <x:c r="K40" s="52"/>
    </x:row>
    <x:row r="41" ht="38" customHeight="1">
      <x:c r="A41" s="45"/>
      <x:c r="B41" s="46"/>
      <x:c r="C41" s="63"/>
      <x:c r="D41" s="63"/>
      <x:c r="E41" s="64" t="str">
        <x:f>IF(J41="","",IF(J41&lt;&gt;"Ready","n.a.",IF(COUNTA(D41)&gt;0,D41,C41)))</x:f>
      </x:c>
      <x:c r="F41" s="63"/>
      <x:c r="G41" s="64" t="str">
        <x:f>IF(J41="","",IF(J41&lt;&gt;"Ready","n.a.",ROUND(E41-F41,2)))</x:f>
      </x:c>
      <x:c r="H41" s="71"/>
      <x:c r="I41" s="51" t="str">
        <x:f>IF(J41="","",IF(J41&lt;&gt;"Ready","Review inputs",IF(COUNTA(D41)&gt;0,"Confirmed","Estimated")))</x:f>
      </x:c>
      <x:c r="J41" s="51" t="str">
        <x:f>IF(COUNTA(A41:D41,F41,H41,K41)=0,"",IF(A41="","Enter item",IF(NOT(OR(B41="Cost",B41="Refundable deposit")),"Choose Cost or Refundable deposit",IF(NOT(ISNUMBER(C41)),"Enter estimate (0 allowed)",IF(OR(C41&lt;0,C41&lt;&gt;ROUND(SUM(C41),2)),"Estimate: nonnegative cents",IF(AND(COUNTA(D41)&gt;0,NOT(ISNUMBER(D41))),"Use numeric confirmed amount",IF(AND(COUNTA(D41)&gt;0,OR(D41&lt;0,D41&lt;&gt;ROUND(SUM(D41),2))),"Confirmed: nonnegative cents",IF(NOT(ISNUMBER(F41)),"Enter confirmed paid (0 allowed)",IF(OR(F41&lt;0,F41&lt;&gt;ROUND(SUM(F41),2)),"Paid: nonnegative cents",IF(F41&gt;IF(COUNTA(D41)&gt;0,D41,C41),"Reconcile paid above amount",IF(AND(IF(COUNTA(D41)&gt;0,D41,C41)&gt;F41,NOT(ISNUMBER(H41))),"Enter unpaid balance due date",IF(AND(COUNTA(H41)&gt;0,NOT(ISNUMBER(H41))),"Use a valid due date",IF(AND(COUNTA(H41)&gt;0,OR(H41&lt;1,H41&gt;2958465,H41&lt;&gt;INT(SUM(H41)))),"Use a valid due date","Ready")))))))))))))</x:f>
      </x:c>
      <x:c r="K41" s="52"/>
    </x:row>
    <x:row r="42" ht="38" customHeight="1">
      <x:c r="A42" s="45"/>
      <x:c r="B42" s="46"/>
      <x:c r="C42" s="63"/>
      <x:c r="D42" s="63"/>
      <x:c r="E42" s="64" t="str">
        <x:f>IF(J42="","",IF(J42&lt;&gt;"Ready","n.a.",IF(COUNTA(D42)&gt;0,D42,C42)))</x:f>
      </x:c>
      <x:c r="F42" s="63"/>
      <x:c r="G42" s="64" t="str">
        <x:f>IF(J42="","",IF(J42&lt;&gt;"Ready","n.a.",ROUND(E42-F42,2)))</x:f>
      </x:c>
      <x:c r="H42" s="71"/>
      <x:c r="I42" s="51" t="str">
        <x:f>IF(J42="","",IF(J42&lt;&gt;"Ready","Review inputs",IF(COUNTA(D42)&gt;0,"Confirmed","Estimated")))</x:f>
      </x:c>
      <x:c r="J42" s="51" t="str">
        <x:f>IF(COUNTA(A42:D42,F42,H42,K42)=0,"",IF(A42="","Enter item",IF(NOT(OR(B42="Cost",B42="Refundable deposit")),"Choose Cost or Refundable deposit",IF(NOT(ISNUMBER(C42)),"Enter estimate (0 allowed)",IF(OR(C42&lt;0,C42&lt;&gt;ROUND(SUM(C42),2)),"Estimate: nonnegative cents",IF(AND(COUNTA(D42)&gt;0,NOT(ISNUMBER(D42))),"Use numeric confirmed amount",IF(AND(COUNTA(D42)&gt;0,OR(D42&lt;0,D42&lt;&gt;ROUND(SUM(D42),2))),"Confirmed: nonnegative cents",IF(NOT(ISNUMBER(F42)),"Enter confirmed paid (0 allowed)",IF(OR(F42&lt;0,F42&lt;&gt;ROUND(SUM(F42),2)),"Paid: nonnegative cents",IF(F42&gt;IF(COUNTA(D42)&gt;0,D42,C42),"Reconcile paid above amount",IF(AND(IF(COUNTA(D42)&gt;0,D42,C42)&gt;F42,NOT(ISNUMBER(H42))),"Enter unpaid balance due date",IF(AND(COUNTA(H42)&gt;0,NOT(ISNUMBER(H42))),"Use a valid due date",IF(AND(COUNTA(H42)&gt;0,OR(H42&lt;1,H42&gt;2958465,H42&lt;&gt;INT(SUM(H42)))),"Use a valid due date","Ready")))))))))))))</x:f>
      </x:c>
      <x:c r="K42" s="52"/>
    </x:row>
    <x:row r="43" ht="38" customHeight="1">
      <x:c r="A43" s="45"/>
      <x:c r="B43" s="46"/>
      <x:c r="C43" s="63"/>
      <x:c r="D43" s="63"/>
      <x:c r="E43" s="64" t="str">
        <x:f>IF(J43="","",IF(J43&lt;&gt;"Ready","n.a.",IF(COUNTA(D43)&gt;0,D43,C43)))</x:f>
      </x:c>
      <x:c r="F43" s="63"/>
      <x:c r="G43" s="64" t="str">
        <x:f>IF(J43="","",IF(J43&lt;&gt;"Ready","n.a.",ROUND(E43-F43,2)))</x:f>
      </x:c>
      <x:c r="H43" s="71"/>
      <x:c r="I43" s="51" t="str">
        <x:f>IF(J43="","",IF(J43&lt;&gt;"Ready","Review inputs",IF(COUNTA(D43)&gt;0,"Confirmed","Estimated")))</x:f>
      </x:c>
      <x:c r="J43" s="51" t="str">
        <x:f>IF(COUNTA(A43:D43,F43,H43,K43)=0,"",IF(A43="","Enter item",IF(NOT(OR(B43="Cost",B43="Refundable deposit")),"Choose Cost or Refundable deposit",IF(NOT(ISNUMBER(C43)),"Enter estimate (0 allowed)",IF(OR(C43&lt;0,C43&lt;&gt;ROUND(SUM(C43),2)),"Estimate: nonnegative cents",IF(AND(COUNTA(D43)&gt;0,NOT(ISNUMBER(D43))),"Use numeric confirmed amount",IF(AND(COUNTA(D43)&gt;0,OR(D43&lt;0,D43&lt;&gt;ROUND(SUM(D43),2))),"Confirmed: nonnegative cents",IF(NOT(ISNUMBER(F43)),"Enter confirmed paid (0 allowed)",IF(OR(F43&lt;0,F43&lt;&gt;ROUND(SUM(F43),2)),"Paid: nonnegative cents",IF(F43&gt;IF(COUNTA(D43)&gt;0,D43,C43),"Reconcile paid above amount",IF(AND(IF(COUNTA(D43)&gt;0,D43,C43)&gt;F43,NOT(ISNUMBER(H43))),"Enter unpaid balance due date",IF(AND(COUNTA(H43)&gt;0,NOT(ISNUMBER(H43))),"Use a valid due date",IF(AND(COUNTA(H43)&gt;0,OR(H43&lt;1,H43&gt;2958465,H43&lt;&gt;INT(SUM(H43)))),"Use a valid due date","Ready")))))))))))))</x:f>
      </x:c>
      <x:c r="K43" s="52"/>
    </x:row>
    <x:row r="44" ht="38" customHeight="1">
      <x:c r="A44" s="45"/>
      <x:c r="B44" s="46"/>
      <x:c r="C44" s="63"/>
      <x:c r="D44" s="63"/>
      <x:c r="E44" s="64" t="str">
        <x:f>IF(J44="","",IF(J44&lt;&gt;"Ready","n.a.",IF(COUNTA(D44)&gt;0,D44,C44)))</x:f>
      </x:c>
      <x:c r="F44" s="63"/>
      <x:c r="G44" s="64" t="str">
        <x:f>IF(J44="","",IF(J44&lt;&gt;"Ready","n.a.",ROUND(E44-F44,2)))</x:f>
      </x:c>
      <x:c r="H44" s="71"/>
      <x:c r="I44" s="51" t="str">
        <x:f>IF(J44="","",IF(J44&lt;&gt;"Ready","Review inputs",IF(COUNTA(D44)&gt;0,"Confirmed","Estimated")))</x:f>
      </x:c>
      <x:c r="J44" s="51" t="str">
        <x:f>IF(COUNTA(A44:D44,F44,H44,K44)=0,"",IF(A44="","Enter item",IF(NOT(OR(B44="Cost",B44="Refundable deposit")),"Choose Cost or Refundable deposit",IF(NOT(ISNUMBER(C44)),"Enter estimate (0 allowed)",IF(OR(C44&lt;0,C44&lt;&gt;ROUND(SUM(C44),2)),"Estimate: nonnegative cents",IF(AND(COUNTA(D44)&gt;0,NOT(ISNUMBER(D44))),"Use numeric confirmed amount",IF(AND(COUNTA(D44)&gt;0,OR(D44&lt;0,D44&lt;&gt;ROUND(SUM(D44),2))),"Confirmed: nonnegative cents",IF(NOT(ISNUMBER(F44)),"Enter confirmed paid (0 allowed)",IF(OR(F44&lt;0,F44&lt;&gt;ROUND(SUM(F44),2)),"Paid: nonnegative cents",IF(F44&gt;IF(COUNTA(D44)&gt;0,D44,C44),"Reconcile paid above amount",IF(AND(IF(COUNTA(D44)&gt;0,D44,C44)&gt;F44,NOT(ISNUMBER(H44))),"Enter unpaid balance due date",IF(AND(COUNTA(H44)&gt;0,NOT(ISNUMBER(H44))),"Use a valid due date",IF(AND(COUNTA(H44)&gt;0,OR(H44&lt;1,H44&gt;2958465,H44&lt;&gt;INT(SUM(H44)))),"Use a valid due date","Ready")))))))))))))</x:f>
      </x:c>
      <x:c r="K44" s="52"/>
    </x:row>
    <x:row r="45" ht="38" customHeight="1">
      <x:c r="A45" s="45"/>
      <x:c r="B45" s="46"/>
      <x:c r="C45" s="63"/>
      <x:c r="D45" s="63"/>
      <x:c r="E45" s="64" t="str">
        <x:f>IF(J45="","",IF(J45&lt;&gt;"Ready","n.a.",IF(COUNTA(D45)&gt;0,D45,C45)))</x:f>
      </x:c>
      <x:c r="F45" s="63"/>
      <x:c r="G45" s="64" t="str">
        <x:f>IF(J45="","",IF(J45&lt;&gt;"Ready","n.a.",ROUND(E45-F45,2)))</x:f>
      </x:c>
      <x:c r="H45" s="71"/>
      <x:c r="I45" s="51" t="str">
        <x:f>IF(J45="","",IF(J45&lt;&gt;"Ready","Review inputs",IF(COUNTA(D45)&gt;0,"Confirmed","Estimated")))</x:f>
      </x:c>
      <x:c r="J45" s="51" t="str">
        <x:f>IF(COUNTA(A45:D45,F45,H45,K45)=0,"",IF(A45="","Enter item",IF(NOT(OR(B45="Cost",B45="Refundable deposit")),"Choose Cost or Refundable deposit",IF(NOT(ISNUMBER(C45)),"Enter estimate (0 allowed)",IF(OR(C45&lt;0,C45&lt;&gt;ROUND(SUM(C45),2)),"Estimate: nonnegative cents",IF(AND(COUNTA(D45)&gt;0,NOT(ISNUMBER(D45))),"Use numeric confirmed amount",IF(AND(COUNTA(D45)&gt;0,OR(D45&lt;0,D45&lt;&gt;ROUND(SUM(D45),2))),"Confirmed: nonnegative cents",IF(NOT(ISNUMBER(F45)),"Enter confirmed paid (0 allowed)",IF(OR(F45&lt;0,F45&lt;&gt;ROUND(SUM(F45),2)),"Paid: nonnegative cents",IF(F45&gt;IF(COUNTA(D45)&gt;0,D45,C45),"Reconcile paid above amount",IF(AND(IF(COUNTA(D45)&gt;0,D45,C45)&gt;F45,NOT(ISNUMBER(H45))),"Enter unpaid balance due date",IF(AND(COUNTA(H45)&gt;0,NOT(ISNUMBER(H45))),"Use a valid due date",IF(AND(COUNTA(H45)&gt;0,OR(H45&lt;1,H45&gt;2958465,H45&lt;&gt;INT(SUM(H45)))),"Use a valid due date","Ready")))))))))))))</x:f>
      </x:c>
      <x:c r="K45" s="52"/>
    </x:row>
    <x:row r="46" ht="38" customHeight="1">
      <x:c r="A46" s="45"/>
      <x:c r="B46" s="46"/>
      <x:c r="C46" s="63"/>
      <x:c r="D46" s="63"/>
      <x:c r="E46" s="64" t="str">
        <x:f>IF(J46="","",IF(J46&lt;&gt;"Ready","n.a.",IF(COUNTA(D46)&gt;0,D46,C46)))</x:f>
      </x:c>
      <x:c r="F46" s="63"/>
      <x:c r="G46" s="64" t="str">
        <x:f>IF(J46="","",IF(J46&lt;&gt;"Ready","n.a.",ROUND(E46-F46,2)))</x:f>
      </x:c>
      <x:c r="H46" s="71"/>
      <x:c r="I46" s="51" t="str">
        <x:f>IF(J46="","",IF(J46&lt;&gt;"Ready","Review inputs",IF(COUNTA(D46)&gt;0,"Confirmed","Estimated")))</x:f>
      </x:c>
      <x:c r="J46" s="51" t="str">
        <x:f>IF(COUNTA(A46:D46,F46,H46,K46)=0,"",IF(A46="","Enter item",IF(NOT(OR(B46="Cost",B46="Refundable deposit")),"Choose Cost or Refundable deposit",IF(NOT(ISNUMBER(C46)),"Enter estimate (0 allowed)",IF(OR(C46&lt;0,C46&lt;&gt;ROUND(SUM(C46),2)),"Estimate: nonnegative cents",IF(AND(COUNTA(D46)&gt;0,NOT(ISNUMBER(D46))),"Use numeric confirmed amount",IF(AND(COUNTA(D46)&gt;0,OR(D46&lt;0,D46&lt;&gt;ROUND(SUM(D46),2))),"Confirmed: nonnegative cents",IF(NOT(ISNUMBER(F46)),"Enter confirmed paid (0 allowed)",IF(OR(F46&lt;0,F46&lt;&gt;ROUND(SUM(F46),2)),"Paid: nonnegative cents",IF(F46&gt;IF(COUNTA(D46)&gt;0,D46,C46),"Reconcile paid above amount",IF(AND(IF(COUNTA(D46)&gt;0,D46,C46)&gt;F46,NOT(ISNUMBER(H46))),"Enter unpaid balance due date",IF(AND(COUNTA(H46)&gt;0,NOT(ISNUMBER(H46))),"Use a valid due date",IF(AND(COUNTA(H46)&gt;0,OR(H46&lt;1,H46&gt;2958465,H46&lt;&gt;INT(SUM(H46)))),"Use a valid due date","Ready")))))))))))))</x:f>
      </x:c>
      <x:c r="K46" s="52"/>
    </x:row>
    <x:row r="47" ht="38" customHeight="1">
      <x:c r="A47" s="45"/>
      <x:c r="B47" s="46"/>
      <x:c r="C47" s="63"/>
      <x:c r="D47" s="63"/>
      <x:c r="E47" s="64" t="str">
        <x:f>IF(J47="","",IF(J47&lt;&gt;"Ready","n.a.",IF(COUNTA(D47)&gt;0,D47,C47)))</x:f>
      </x:c>
      <x:c r="F47" s="63"/>
      <x:c r="G47" s="64" t="str">
        <x:f>IF(J47="","",IF(J47&lt;&gt;"Ready","n.a.",ROUND(E47-F47,2)))</x:f>
      </x:c>
      <x:c r="H47" s="71"/>
      <x:c r="I47" s="51" t="str">
        <x:f>IF(J47="","",IF(J47&lt;&gt;"Ready","Review inputs",IF(COUNTA(D47)&gt;0,"Confirmed","Estimated")))</x:f>
      </x:c>
      <x:c r="J47" s="51" t="str">
        <x:f>IF(COUNTA(A47:D47,F47,H47,K47)=0,"",IF(A47="","Enter item",IF(NOT(OR(B47="Cost",B47="Refundable deposit")),"Choose Cost or Refundable deposit",IF(NOT(ISNUMBER(C47)),"Enter estimate (0 allowed)",IF(OR(C47&lt;0,C47&lt;&gt;ROUND(SUM(C47),2)),"Estimate: nonnegative cents",IF(AND(COUNTA(D47)&gt;0,NOT(ISNUMBER(D47))),"Use numeric confirmed amount",IF(AND(COUNTA(D47)&gt;0,OR(D47&lt;0,D47&lt;&gt;ROUND(SUM(D47),2))),"Confirmed: nonnegative cents",IF(NOT(ISNUMBER(F47)),"Enter confirmed paid (0 allowed)",IF(OR(F47&lt;0,F47&lt;&gt;ROUND(SUM(F47),2)),"Paid: nonnegative cents",IF(F47&gt;IF(COUNTA(D47)&gt;0,D47,C47),"Reconcile paid above amount",IF(AND(IF(COUNTA(D47)&gt;0,D47,C47)&gt;F47,NOT(ISNUMBER(H47))),"Enter unpaid balance due date",IF(AND(COUNTA(H47)&gt;0,NOT(ISNUMBER(H47))),"Use a valid due date",IF(AND(COUNTA(H47)&gt;0,OR(H47&lt;1,H47&gt;2958465,H47&lt;&gt;INT(SUM(H47)))),"Use a valid due date","Ready")))))))))))))</x:f>
      </x:c>
      <x:c r="K47" s="52"/>
    </x:row>
    <x:row r="48" ht="38" customHeight="1">
      <x:c r="A48" s="47"/>
      <x:c r="B48" s="48"/>
      <x:c r="C48" s="65"/>
      <x:c r="D48" s="65"/>
      <x:c r="E48" s="66" t="str">
        <x:f>IF(J48="","",IF(J48&lt;&gt;"Ready","n.a.",IF(COUNTA(D48)&gt;0,D48,C48)))</x:f>
      </x:c>
      <x:c r="F48" s="65"/>
      <x:c r="G48" s="66" t="str">
        <x:f>IF(J48="","",IF(J48&lt;&gt;"Ready","n.a.",ROUND(E48-F48,2)))</x:f>
      </x:c>
      <x:c r="H48" s="72"/>
      <x:c r="I48" s="53" t="str">
        <x:f>IF(J48="","",IF(J48&lt;&gt;"Ready","Review inputs",IF(COUNTA(D48)&gt;0,"Confirmed","Estimated")))</x:f>
      </x:c>
      <x:c r="J48" s="53" t="str">
        <x:f>IF(COUNTA(A48:D48,F48,H48,K48)=0,"",IF(A48="","Enter item",IF(NOT(OR(B48="Cost",B48="Refundable deposit")),"Choose Cost or Refundable deposit",IF(NOT(ISNUMBER(C48)),"Enter estimate (0 allowed)",IF(OR(C48&lt;0,C48&lt;&gt;ROUND(SUM(C48),2)),"Estimate: nonnegative cents",IF(AND(COUNTA(D48)&gt;0,NOT(ISNUMBER(D48))),"Use numeric confirmed amount",IF(AND(COUNTA(D48)&gt;0,OR(D48&lt;0,D48&lt;&gt;ROUND(SUM(D48),2))),"Confirmed: nonnegative cents",IF(NOT(ISNUMBER(F48)),"Enter confirmed paid (0 allowed)",IF(OR(F48&lt;0,F48&lt;&gt;ROUND(SUM(F48),2)),"Paid: nonnegative cents",IF(F48&gt;IF(COUNTA(D48)&gt;0,D48,C48),"Reconcile paid above amount",IF(AND(IF(COUNTA(D48)&gt;0,D48,C48)&gt;F48,NOT(ISNUMBER(H48))),"Enter unpaid balance due date",IF(AND(COUNTA(H48)&gt;0,NOT(ISNUMBER(H48))),"Use a valid due date",IF(AND(COUNTA(H48)&gt;0,OR(H48&lt;1,H48&gt;2958465,H48&lt;&gt;INT(SUM(H48)))),"Use a valid due date","Ready")))))))))))))</x:f>
      </x:c>
      <x:c r="K48" s="54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</x:row>
  </x:sheetData>
  <x:conditionalFormatting sqref="B9:B10">
    <x:cfRule type="containsText" dxfId="0" priority="1" operator="containsText" text="n.a."/>
  </x:conditionalFormatting>
  <x:conditionalFormatting sqref="E9:E10">
    <x:cfRule type="containsText" dxfId="1" priority="2" operator="containsText" text="n.a."/>
  </x:conditionalFormatting>
  <x:conditionalFormatting sqref="H9:H11">
    <x:cfRule type="containsText" dxfId="2" priority="3" operator="containsText" text="n.a."/>
  </x:conditionalFormatting>
  <x:conditionalFormatting sqref="J9:J10">
    <x:cfRule type="containsText" dxfId="3" priority="4" operator="containsText" text="n.a."/>
  </x:conditionalFormatting>
  <x:conditionalFormatting sqref="J19:J48">
    <x:cfRule type="expression" dxfId="4" priority="5">
      <x:formula>AND(J19&lt;&gt;"",J19&lt;&gt;"Ready")</x:formula>
    </x:cfRule>
  </x:conditionalFormatting>
  <x:conditionalFormatting sqref="E7:E7">
    <x:cfRule type="expression" dxfId="5" priority="6">
      <x:formula>E7&lt;&gt;"Ready"</x:formula>
    </x:cfRule>
  </x:conditionalFormatting>
  <x:conditionalFormatting sqref="H19:H48">
    <x:cfRule type="expression" dxfId="6" priority="7">
      <x:formula>AND($J19="Ready",$G19&gt;0,ISNUMBER($E$5),H19&lt;$E$5)</x:formula>
    </x:cfRule>
  </x:conditionalFormatting>
  <x:conditionalFormatting sqref="J9:J9">
    <x:cfRule type="expression" dxfId="7" priority="8">
      <x:formula>AND(ISNUMBER(J9),J9&lt;0)</x:formula>
    </x:cfRule>
  </x:conditionalFormatting>
  <x:dataValidations count="4">
    <x:dataValidation type="list" sqref="B19:B48">
      <x:formula1>"Cost,Refundable deposit"</x:formula1>
    </x:dataValidation>
    <x:dataValidation type="decimal" operator="greaterThanOrEqual" sqref="B5:B7">
      <x:formula1>0</x:formula1>
    </x:dataValidation>
    <x:dataValidation type="decimal" operator="greaterThanOrEqual" sqref="C19:D48">
      <x:formula1>0</x:formula1>
    </x:dataValidation>
    <x:dataValidation type="decimal" operator="greaterThanOrEqual" sqref="F19:F48">
      <x:formula1>0</x:formula1>
    </x:dataValidation>
  </x:dataValidations>
  <x:pageMargins left="0.7" right="0.7" top="0.75" bottom="0.75" header="0.3" footer="0.3"/>
</x:worksheet>
</file>