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3727f6bbc4c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hool budget" sheetId="1" r:id="R4ac8328c96004d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.00;(&quot;$&quot;#,##0.00);&quot;$&quot;0.00"/>
    <x:numFmt numFmtId="201" formatCode="yyyy-mm-dd"/>
    <x:numFmt numFmtId="202" formatCode="0"/>
  </x:numFmts>
  <x:fonts count="7">
    <x:font>
      <x:sz val="11"/>
      <x:name val="Carlito"/>
    </x:font>
    <x:font>
      <x:sz val="10"/>
      <x:color rgb="FF23312C"/>
      <x:name val="Arial"/>
    </x:font>
    <x:font>
      <x:b/>
      <x:sz val="16"/>
      <x:color rgb="FF163E35"/>
      <x:name val="Arial"/>
    </x:font>
    <x:font>
      <x:b/>
      <x:sz val="10"/>
      <x:color rgb="FF23312C"/>
      <x:name val="Arial"/>
    </x:font>
    <x:font>
      <x:sz val="10"/>
      <x:color rgb="FF174C8B"/>
      <x:name val="Arial"/>
    </x:font>
    <x:font>
      <x:i/>
      <x:sz val="10"/>
      <x:color rgb="FF53665D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EDF4F0"/>
      </x:patternFill>
    </x:fill>
    <x:fill>
      <x:patternFill patternType="solid">
        <x:fgColor rgb="FF163E35"/>
      </x:patternFill>
    </x:fill>
  </x:fills>
  <x:borders count="8">
    <x:border/>
    <x:border>
      <x:bottom style="thin">
        <x:color rgb="FF163E3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hair">
        <x:color rgb="FFB7C8BF"/>
      </x:bottom>
    </x:border>
    <x:border>
      <x:top style="hair">
        <x:color rgb="FFB7C8BF"/>
      </x:top>
      <x:bottom style="hair">
        <x:color rgb="FFB7C8BF"/>
      </x:bottom>
    </x:border>
    <x:border>
      <x:top style="hair">
        <x:color rgb="FFB7C8BF"/>
      </x:top>
    </x:border>
  </x:borders>
  <x:cellStyleXfs count="1">
    <x:xf numFmtId="0" fontId="0" fillId="0" borderId="0"/>
  </x:cellStyleXfs>
  <x:cellXfs count="6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200" fontId="4" fillId="2" borderId="0" xfId="0" applyNumberFormat="1" applyFont="1" applyFill="1" applyBorder="1" applyAlignment="1">
      <x:alignment vertical="center" wrapText="0"/>
    </x:xf>
    <x:xf numFmtId="200" fontId="4" fillId="2" borderId="0" xfId="0" applyNumberFormat="1" applyFont="1" applyFill="1" applyBorder="1" applyAlignment="1">
      <x:alignment horizontal="right" vertical="center" wrapText="0"/>
    </x:xf>
    <x:xf numFmtId="201" fontId="4" fillId="2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200" fontId="1" fillId="3" borderId="0" xfId="0" applyNumberFormat="1" applyFont="1" applyFill="1" applyBorder="1" applyAlignment="1">
      <x:alignment horizontal="right" vertical="center" wrapText="0"/>
    </x:xf>
    <x:xf numFmtId="200" fontId="3" fillId="3" borderId="0" xfId="0" applyNumberFormat="1" applyFont="1" applyFill="1" applyBorder="1" applyAlignment="1">
      <x:alignment horizontal="right"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6" fillId="4" borderId="0" xfId="0" applyNumberFormat="1" applyFont="1" applyFill="1" applyBorder="1" applyAlignment="1">
      <x:alignment vertical="center" wrapText="0"/>
    </x:xf>
    <x:xf numFmtId="0" fontId="6" fillId="4" borderId="2" xfId="0" applyNumberFormat="1" applyFont="1" applyFill="1" applyBorder="1" applyAlignment="1">
      <x:alignment vertical="center" wrapText="0"/>
    </x:xf>
    <x:xf numFmtId="0" fontId="6" fillId="4" borderId="3" xfId="0" applyNumberFormat="1" applyFont="1" applyFill="1" applyBorder="1" applyAlignment="1">
      <x:alignment vertical="center" wrapText="0"/>
    </x:xf>
    <x:xf numFmtId="0" fontId="6" fillId="4" borderId="4" xfId="0" applyNumberFormat="1" applyFont="1" applyFill="1" applyBorder="1" applyAlignment="1">
      <x:alignment vertical="center" wrapText="0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 wrapText="0"/>
    </x:xf>
    <x:xf numFmtId="0" fontId="1" fillId="0" borderId="6" xfId="0" applyNumberFormat="1" applyFont="1" applyFill="1" applyBorder="1" applyAlignment="1">
      <x:alignment vertical="center" wrapText="0"/>
    </x:xf>
    <x:xf numFmtId="0" fontId="1" fillId="0" borderId="7" xfId="0" applyNumberFormat="1" applyFont="1" applyFill="1" applyBorder="1" applyAlignment="1">
      <x:alignment vertical="center" wrapText="0"/>
    </x:xf>
    <x:xf numFmtId="0" fontId="1" fillId="2" borderId="5" xfId="0" applyNumberFormat="1" applyFont="1" applyFill="1" applyBorder="1" applyAlignment="1">
      <x:alignment vertical="center" wrapText="0"/>
    </x:xf>
    <x:xf numFmtId="0" fontId="1" fillId="2" borderId="6" xfId="0" applyNumberFormat="1" applyFont="1" applyFill="1" applyBorder="1" applyAlignment="1">
      <x:alignment vertical="center" wrapText="0"/>
    </x:xf>
    <x:xf numFmtId="0" fontId="1" fillId="2" borderId="7" xfId="0" applyNumberFormat="1" applyFont="1" applyFill="1" applyBorder="1" applyAlignment="1">
      <x:alignment vertical="center" wrapText="0"/>
    </x:xf>
    <x:xf numFmtId="0" fontId="4" fillId="2" borderId="5" xfId="0" applyNumberFormat="1" applyFont="1" applyFill="1" applyBorder="1" applyAlignment="1">
      <x:alignment vertical="center" wrapText="0"/>
    </x:xf>
    <x:xf numFmtId="0" fontId="4" fillId="2" borderId="6" xfId="0" applyNumberFormat="1" applyFont="1" applyFill="1" applyBorder="1" applyAlignment="1">
      <x:alignment vertical="center" wrapText="0"/>
    </x:xf>
    <x:xf numFmtId="0" fontId="4" fillId="2" borderId="7" xfId="0" applyNumberFormat="1" applyFont="1" applyFill="1" applyBorder="1" applyAlignment="1">
      <x:alignment vertical="center" wrapText="0"/>
    </x:xf>
    <x:xf numFmtId="0" fontId="1" fillId="3" borderId="5" xfId="0" applyNumberFormat="1" applyFont="1" applyFill="1" applyBorder="1" applyAlignment="1">
      <x:alignment vertical="center" wrapText="0"/>
    </x:xf>
    <x:xf numFmtId="0" fontId="1" fillId="3" borderId="6" xfId="0" applyNumberFormat="1" applyFont="1" applyFill="1" applyBorder="1" applyAlignment="1">
      <x:alignment vertical="center" wrapText="0"/>
    </x:xf>
    <x:xf numFmtId="0" fontId="1" fillId="3" borderId="7" xfId="0" applyNumberFormat="1" applyFont="1" applyFill="1" applyBorder="1" applyAlignment="1">
      <x:alignment vertical="center" wrapText="0"/>
    </x:xf>
    <x:xf numFmtId="0" fontId="4" fillId="2" borderId="5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vertical="center" wrapText="1"/>
    </x:xf>
    <x:xf numFmtId="0" fontId="4" fillId="2" borderId="7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200" fontId="4" fillId="2" borderId="5" xfId="0" applyNumberFormat="1" applyFont="1" applyFill="1" applyBorder="1" applyAlignment="1">
      <x:alignment vertical="center" wrapText="0"/>
    </x:xf>
    <x:xf numFmtId="200" fontId="1" fillId="3" borderId="5" xfId="0" applyNumberFormat="1" applyFont="1" applyFill="1" applyBorder="1" applyAlignment="1">
      <x:alignment vertical="center" wrapText="0"/>
    </x:xf>
    <x:xf numFmtId="200" fontId="4" fillId="2" borderId="6" xfId="0" applyNumberFormat="1" applyFont="1" applyFill="1" applyBorder="1" applyAlignment="1">
      <x:alignment vertical="center" wrapText="0"/>
    </x:xf>
    <x:xf numFmtId="200" fontId="1" fillId="3" borderId="6" xfId="0" applyNumberFormat="1" applyFont="1" applyFill="1" applyBorder="1" applyAlignment="1">
      <x:alignment vertical="center" wrapText="0"/>
    </x:xf>
    <x:xf numFmtId="200" fontId="4" fillId="2" borderId="7" xfId="0" applyNumberFormat="1" applyFont="1" applyFill="1" applyBorder="1" applyAlignment="1">
      <x:alignment vertical="center" wrapText="0"/>
    </x:xf>
    <x:xf numFmtId="200" fontId="1" fillId="3" borderId="7" xfId="0" applyNumberFormat="1" applyFont="1" applyFill="1" applyBorder="1" applyAlignment="1">
      <x:alignment vertical="center" wrapText="0"/>
    </x:xf>
    <x:xf numFmtId="200" fontId="4" fillId="2" borderId="5" xfId="0" applyNumberFormat="1" applyFont="1" applyFill="1" applyBorder="1" applyAlignment="1">
      <x:alignment horizontal="right" vertical="center" wrapText="0"/>
    </x:xf>
    <x:xf numFmtId="200" fontId="1" fillId="3" borderId="5" xfId="0" applyNumberFormat="1" applyFont="1" applyFill="1" applyBorder="1" applyAlignment="1">
      <x:alignment horizontal="right" vertical="center" wrapText="0"/>
    </x:xf>
    <x:xf numFmtId="200" fontId="4" fillId="2" borderId="6" xfId="0" applyNumberFormat="1" applyFont="1" applyFill="1" applyBorder="1" applyAlignment="1">
      <x:alignment horizontal="right" vertical="center" wrapText="0"/>
    </x:xf>
    <x:xf numFmtId="200" fontId="1" fillId="3" borderId="6" xfId="0" applyNumberFormat="1" applyFont="1" applyFill="1" applyBorder="1" applyAlignment="1">
      <x:alignment horizontal="right" vertical="center" wrapText="0"/>
    </x:xf>
    <x:xf numFmtId="200" fontId="4" fillId="2" borderId="7" xfId="0" applyNumberFormat="1" applyFont="1" applyFill="1" applyBorder="1" applyAlignment="1">
      <x:alignment horizontal="right" vertical="center" wrapText="0"/>
    </x:xf>
    <x:xf numFmtId="200" fontId="1" fillId="3" borderId="7" xfId="0" applyNumberFormat="1" applyFont="1" applyFill="1" applyBorder="1" applyAlignment="1">
      <x:alignment horizontal="right" vertical="center" wrapText="0"/>
    </x:xf>
    <x:xf numFmtId="201" fontId="4" fillId="2" borderId="5" xfId="0" applyNumberFormat="1" applyFont="1" applyFill="1" applyBorder="1" applyAlignment="1">
      <x:alignment vertical="center" wrapText="0"/>
    </x:xf>
    <x:xf numFmtId="201" fontId="4" fillId="2" borderId="6" xfId="0" applyNumberFormat="1" applyFont="1" applyFill="1" applyBorder="1" applyAlignment="1">
      <x:alignment vertical="center" wrapText="0"/>
    </x:xf>
    <x:xf numFmtId="201" fontId="4" fillId="2" borderId="7" xfId="0" applyNumberFormat="1" applyFont="1" applyFill="1" applyBorder="1" applyAlignment="1">
      <x:alignment vertical="center" wrapText="0"/>
    </x:xf>
    <x:xf numFmtId="202" fontId="4" fillId="2" borderId="5" xfId="0" applyNumberFormat="1" applyFont="1" applyFill="1" applyBorder="1" applyAlignment="1">
      <x:alignment vertical="center" wrapText="0"/>
    </x:xf>
    <x:xf numFmtId="202" fontId="1" fillId="3" borderId="5" xfId="0" applyNumberFormat="1" applyFont="1" applyFill="1" applyBorder="1" applyAlignment="1">
      <x:alignment vertical="center" wrapText="0"/>
    </x:xf>
    <x:xf numFmtId="202" fontId="4" fillId="2" borderId="6" xfId="0" applyNumberFormat="1" applyFont="1" applyFill="1" applyBorder="1" applyAlignment="1">
      <x:alignment vertical="center" wrapText="0"/>
    </x:xf>
    <x:xf numFmtId="202" fontId="1" fillId="3" borderId="6" xfId="0" applyNumberFormat="1" applyFont="1" applyFill="1" applyBorder="1" applyAlignment="1">
      <x:alignment vertical="center" wrapText="0"/>
    </x:xf>
    <x:xf numFmtId="202" fontId="4" fillId="2" borderId="7" xfId="0" applyNumberFormat="1" applyFont="1" applyFill="1" applyBorder="1" applyAlignment="1">
      <x:alignment vertical="center" wrapText="0"/>
    </x:xf>
    <x:xf numFmtId="202" fontId="1" fillId="3" borderId="7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9"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e5ca581f64515" /><Relationship Type="http://schemas.openxmlformats.org/officeDocument/2006/relationships/theme" Target="/xl/theme/theme1.xml" Id="Rf3a9edbc26d74194" /><Relationship Type="http://schemas.openxmlformats.org/officeDocument/2006/relationships/sharedStrings" Target="/xl/sharedStrings.xml" Id="Rd099836c3ccb4ab6" /><Relationship Type="http://schemas.openxmlformats.org/officeDocument/2006/relationships/worksheet" Target="/xl/worksheets/sheet1.xml" Id="R4ac8328c96004d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E35"/>
  </x:sheetPr>
  <x:sheetViews>
    <x:sheetView showGridLines="0" workbookViewId="0">
      <x:pane xSplit="2" ySplit="18" topLeftCell="C19" activePane="bottomRight" state="frozen"/>
    </x:sheetView>
  </x:sheetViews>
  <x:sheetFormatPr defaultRowHeight="15"/>
  <x:cols>
    <x:col min="1" max="1" width="33" hidden="0" customWidth="1"/>
    <x:col min="2" max="2" width="28" hidden="0" customWidth="1"/>
    <x:col min="3" max="3" width="18" hidden="0" customWidth="1"/>
    <x:col min="4" max="4" width="19" hidden="0" customWidth="1"/>
    <x:col min="5" max="5" width="19" hidden="0" customWidth="1"/>
    <x:col min="6" max="6" width="21" hidden="0" customWidth="1"/>
    <x:col min="7" max="7" width="22" hidden="0" customWidth="1"/>
    <x:col min="8" max="8" width="19" hidden="0" customWidth="1"/>
    <x:col min="9" max="9" width="22" hidden="0" customWidth="1"/>
    <x:col min="10" max="10" width="19" hidden="0" customWidth="1"/>
    <x:col min="11" max="11" width="22" hidden="0" customWidth="1"/>
    <x:col min="12" max="12" width="34" hidden="0" customWidth="1"/>
    <x:col min="13" max="13" width="49" hidden="0" customWidth="1"/>
  </x:cols>
  <x:sheetData>
    <x:row r="1" ht="1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2" customHeight="1">
      <x:c r="A2" s="4" t="str">
        <x:v>Back-to-school budget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10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</x:row>
    <x:row r="4" ht="25" customHeight="1">
      <x:c r="A4" s="6" t="str">
        <x:v>POCKET &amp; PLAN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5" customHeight="1">
      <x:c r="A5" s="3" t="str">
        <x:v>Spending limit (USD)</x:v>
      </x:c>
      <x:c r="B5" s="10"/>
      <x:c r="C5" s="3"/>
      <x:c r="D5" s="3" t="str">
        <x:v>Later reserve (USD)</x:v>
      </x:c>
      <x:c r="E5" s="10"/>
      <x:c r="F5" s="3"/>
      <x:c r="G5" s="3" t="str">
        <x:v>Buffer (USD)</x:v>
      </x:c>
      <x:c r="H5" s="10"/>
      <x:c r="I5" s="3"/>
      <x:c r="J5" s="3"/>
      <x:c r="K5" s="3"/>
      <x:c r="L5" s="3"/>
      <x:c r="M5" s="3"/>
    </x:row>
    <x:row r="6" ht="25" customHeight="1">
      <x:c r="A6" s="3" t="str">
        <x:v>As-of date</x:v>
      </x:c>
      <x:c r="B6" s="11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25" customHeight="1">
      <x:c r="A8" s="3" t="str">
        <x:v>Planned purchases</x:v>
      </x:c>
      <x:c r="B8" s="15" t="str">
        <x:f>IF(COUNTA(A19:D58,F19:F58,H19:J58,M19:M58)=0,"n.a.",IF(COUNT(K19:K58)&lt;&gt;ROWS(K19:K58)-COUNTBLANK(K19:K58),"n.a.",SUM(G19:G58)))</x:f>
        <x:v>n.a.</x:v>
      </x:c>
      <x:c r="C8" s="3"/>
      <x:c r="D8" s="3" t="str">
        <x:v>Effective purchases</x:v>
      </x:c>
      <x:c r="E8" s="15" t="str">
        <x:f>IF(COUNTA(A19:D58,F19:F58,H19:J58,M19:M58)=0,"n.a.",IF(COUNT(K19:K58)&lt;&gt;ROWS(K19:K58)-COUNTBLANK(K19:K58),"n.a.",SUM(K19:K58)))</x:f>
        <x:v>n.a.</x:v>
      </x:c>
      <x:c r="F8" s="3"/>
      <x:c r="G8" s="3" t="str">
        <x:v>Unassigned balance</x:v>
      </x:c>
      <x:c r="H8" s="15" t="str">
        <x:f>IF(OR(B9&lt;&gt;"Ready",NOT(ISNUMBER(E8))),"n.a.",ROUND(B5-E8-E5-H5,2))</x:f>
        <x:v>n.a.</x:v>
      </x:c>
      <x:c r="I8" s="3"/>
      <x:c r="J8" s="3"/>
      <x:c r="K8" s="3"/>
      <x:c r="L8" s="3"/>
      <x:c r="M8" s="3"/>
    </x:row>
    <x:row r="9" ht="25" customHeight="1">
      <x:c r="A9" s="3" t="str">
        <x:v>Setup status</x:v>
      </x:c>
      <x:c r="B9" s="3" t="str">
        <x:f>IF(NOT(ISNUMBER(B5)),"Enter spending limit",IF(OR(B5&lt;0,B5&lt;&gt;ROUND(SUM(B5),2)),"Limit: use nonnegative cents",IF(NOT(ISNUMBER(E5)),"Enter later reserve (0 allowed)",IF(OR(E5&lt;0,E5&lt;&gt;ROUND(SUM(E5),2)),"Reserve: use nonnegative cents",IF(NOT(ISNUMBER(H5)),"Enter buffer (0 allowed)",IF(OR(H5&lt;0,H5&lt;&gt;ROUND(SUM(H5),2)),"Buffer: use nonnegative cents",IF(NOT(ISNUMBER(B6)),"Enter as-of date",IF(OR(B6&lt;1,B6&gt;2958465,B6&lt;&gt;INT(B6)),"Invalid as-of date","Ready"))))))))</x:f>
        <x:v>Enter spending limit</x:v>
      </x:c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</x:row>
    <x:row r="11" ht="25" customHeight="1">
      <x:c r="A11" s="16" t="str">
        <x:v>Edit amber cells. Counts are whole items. Usable count is the starting inventory; do not increase it after shopping. 40 rows maximum.</x:v>
      </x:c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</x:row>
    <x:row r="12" ht="25" customHeight="1">
      <x:c r="A12" s="16" t="str">
        <x:v>To buy = MAX(required - already usable, 0). Estimate the all-in unit cost, including tax/delivery. Shared purchases appear once; fees use quantity 1.</x:v>
      </x:c>
      <x:c r="B12" s="3"/>
      <x:c r="C12" s="3"/>
      <x:c r="D12" s="3"/>
      <x:c r="E12" s="3"/>
      <x:c r="F12" s="3"/>
      <x:c r="G12" s="3"/>
      <x:c r="H12" s="3"/>
      <x:c r="I12" s="3"/>
      <x:c r="J12" s="3"/>
      <x:c r="K12" s="3"/>
      <x:c r="L12" s="3"/>
      <x:c r="M12" s="3"/>
    </x:row>
    <x:row r="13" ht="25" customHeight="1">
      <x:c r="A13" s="16" t="str">
        <x:v>Final actual is the total net cost only after all buying for that row is complete. Blank means estimated; 0 is a real final cost.</x:v>
      </x:c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</x:row>
    <x:row r="14" ht="25" customHeight="1">
      <x:c r="A14" s="16" t="str">
        <x:v>Final actual needs a completion date on/before the manual as-of date and confirmation in Notes. Keep partial payments in a separate receipt record.</x:v>
      </x:c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  <x:c r="M14" s="3"/>
    </x:row>
    <x:row r="15" ht="25" customHeight="1">
      <x:c r="A15" s="16" t="str">
        <x:v>Effective cost uses final actual when entered, otherwise the estimate. Unassigned = limit - effective purchases - later reserve - buffer.</x:v>
      </x:c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</x:row>
    <x:row r="16" ht="25" customHeight="1">
      <x:c r="A16" s="16" t="str">
        <x:v>A reused-only row needs no price or purchase date. A positive actual on that row requires a quantity update. Record repairs as a separate purchase.</x:v>
      </x:c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</x:row>
    <x:row r="17" ht="25" customHeight="1">
      <x:c r="A17" s="16" t="str">
        <x:v>Needed-by dates are planning notes, not a cash forecast. Keep estimate sources/dates and receipts in Notes. Use a fresh copy when full; leave formulas intact.</x:v>
      </x:c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</x:row>
    <x:row r="18" ht="45" customHeight="1">
      <x:c r="A18" s="25" t="str">
        <x:v>Item / child or class</x:v>
      </x:c>
      <x:c r="B18" s="26" t="str">
        <x:v>Priority</x:v>
      </x:c>
      <x:c r="C18" s="26" t="str">
        <x:v>Required count</x:v>
      </x:c>
      <x:c r="D18" s="26" t="str">
        <x:v>Already usable count</x:v>
      </x:c>
      <x:c r="E18" s="26" t="str">
        <x:v>To buy</x:v>
      </x:c>
      <x:c r="F18" s="26" t="str">
        <x:v>Estimated all-in unit cost (USD)</x:v>
      </x:c>
      <x:c r="G18" s="26" t="str">
        <x:v>Planned cost (USD)</x:v>
      </x:c>
      <x:c r="H18" s="26" t="str">
        <x:v>Needed by</x:v>
      </x:c>
      <x:c r="I18" s="26" t="str">
        <x:v>Final actual total (USD)</x:v>
      </x:c>
      <x:c r="J18" s="26" t="str">
        <x:v>Completed on</x:v>
      </x:c>
      <x:c r="K18" s="26" t="str">
        <x:v>Effective cost (USD)</x:v>
      </x:c>
      <x:c r="L18" s="26" t="str">
        <x:v>Input / cost status</x:v>
      </x:c>
      <x:c r="M18" s="27" t="str">
        <x:v>Notes / source / confirmation</x:v>
      </x:c>
    </x:row>
    <x:row r="19" ht="38" customHeight="1">
      <x:c r="A19" s="40"/>
      <x:c r="B19" s="40"/>
      <x:c r="C19" s="61"/>
      <x:c r="D19" s="61"/>
      <x:c r="E19" s="62" t="str">
        <x:f>IF(L19="","",IF(OR(L19="Reuse",L19="Estimated",L19="Final actual"),MAX(C19-D19,0),"n.a."))</x:f>
      </x:c>
      <x:c r="F19" s="52"/>
      <x:c r="G19" s="53" t="str">
        <x:f>IF(L19="","",IF(OR(L19="Reuse",L19="Estimated",L19="Final actual"),IF(E19=0,0,ROUND(E19*F19,2)),"n.a."))</x:f>
      </x:c>
      <x:c r="H19" s="58"/>
      <x:c r="I19" s="52"/>
      <x:c r="J19" s="58"/>
      <x:c r="K19" s="53" t="str">
        <x:f>IF(L19="","",IF(OR(L19="Reuse",L19="Estimated",L19="Final actual"),IF(L19="Final actual",I19,G19),"n.a."))</x:f>
      </x:c>
      <x:c r="L19" s="43" t="str">
        <x:f>IF(COUNTA(A19:D19,F19,H19:J19,M19)=0,"",IF(A19="","Enter item / child",IF(NOT(OR(B19="School-confirmed",B19="Household need",B19="Optional choice")),"Choose priority",IF(NOT(ISNUMBER(C19)),"Enter required count",IF(OR(C19&lt;0,C19&lt;&gt;INT(SUM(C19))),"Required: use whole count",IF(NOT(ISNUMBER(D19)),"Enter usable count (0 allowed)",IF(OR(D19&lt;0,D19&lt;&gt;INT(SUM(D19))),"Usable: use whole count",IF(AND(MAX(C19-D19,0)&gt;0,NOT(ISNUMBER(F19))),"Enter estimated unit cost",IF(AND(COUNTA(F19)&gt;0,NOT(ISNUMBER(F19))),"Use numeric unit cost",IF(OR(F19&lt;0,AND(COUNTA(F19)&gt;0,F19&lt;&gt;ROUND(SUM(F19),2))),"Unit cost: use nonnegative cents",IF(AND(MAX(C19-D19,0)&gt;0,NOT(ISNUMBER(H19))),"Enter needed-by date",IF(AND(COUNTA(H19)&gt;0,NOT(ISNUMBER(H19))),"Use a valid needed-by date",IF(AND(COUNTA(H19)&gt;0,OR(H19&lt;1,H19&gt;2958465,H19&lt;&gt;INT(SUM(H19)))),"Use a valid needed-by date",IF(AND(COUNTA(I19)=0,COUNTA(J19)&gt;0),"Enter final total or clear date",IF(AND(COUNTA(I19)&gt;0,NOT(ISNUMBER(I19))),"Use numeric final total",IF(OR(I19&lt;0,AND(COUNTA(I19)&gt;0,I19&lt;&gt;ROUND(SUM(I19),2))),"Final total: use nonnegative cents",IF(AND(MAX(C19-D19,0)=0,I19&gt;0),"Update quantities for purchase",IF(AND(COUNTA(I19)&gt;0,NOT(ISNUMBER($B$6))),"Enter as-of date",IF(AND(COUNTA(I19)&gt;0,OR($B$6&lt;1,$B$6&gt;2958465,$B$6&lt;&gt;INT(SUM($B$6)))),"Invalid as-of date",IF(AND(COUNTA(I19)&gt;0,NOT(ISNUMBER(J19))),"Enter completion date",IF(AND(COUNTA(I19)&gt;0,OR(J19&lt;1,J19&gt;$B$6,J19&lt;&gt;INT(SUM(J19)))),"Completion must be on/before as-of",IF(AND(COUNTA(I19)&gt;0,M19=""),"Add final cost confirmation",IF(COUNTA(I19)&gt;0,"Final actual",IF(MAX(C19-D19,0)=0,"Reuse","Estimated"))))))))))))))))))))))))</x:f>
      </x:c>
      <x:c r="M19" s="40"/>
    </x:row>
    <x:row r="20" ht="38" customHeight="1">
      <x:c r="A20" s="41"/>
      <x:c r="B20" s="41"/>
      <x:c r="C20" s="63"/>
      <x:c r="D20" s="63"/>
      <x:c r="E20" s="64" t="str">
        <x:f>IF(L20="","",IF(OR(L20="Reuse",L20="Estimated",L20="Final actual"),MAX(C20-D20,0),"n.a."))</x:f>
      </x:c>
      <x:c r="F20" s="54"/>
      <x:c r="G20" s="55" t="str">
        <x:f>IF(L20="","",IF(OR(L20="Reuse",L20="Estimated",L20="Final actual"),IF(E20=0,0,ROUND(E20*F20,2)),"n.a."))</x:f>
      </x:c>
      <x:c r="H20" s="59"/>
      <x:c r="I20" s="54"/>
      <x:c r="J20" s="59"/>
      <x:c r="K20" s="55" t="str">
        <x:f>IF(L20="","",IF(OR(L20="Reuse",L20="Estimated",L20="Final actual"),IF(L20="Final actual",I20,G20),"n.a."))</x:f>
      </x:c>
      <x:c r="L20" s="44" t="str">
        <x:f>IF(COUNTA(A20:D20,F20,H20:J20,M20)=0,"",IF(A20="","Enter item / child",IF(NOT(OR(B20="School-confirmed",B20="Household need",B20="Optional choice")),"Choose priority",IF(NOT(ISNUMBER(C20)),"Enter required count",IF(OR(C20&lt;0,C20&lt;&gt;INT(SUM(C20))),"Required: use whole count",IF(NOT(ISNUMBER(D20)),"Enter usable count (0 allowed)",IF(OR(D20&lt;0,D20&lt;&gt;INT(SUM(D20))),"Usable: use whole count",IF(AND(MAX(C20-D20,0)&gt;0,NOT(ISNUMBER(F20))),"Enter estimated unit cost",IF(AND(COUNTA(F20)&gt;0,NOT(ISNUMBER(F20))),"Use numeric unit cost",IF(OR(F20&lt;0,AND(COUNTA(F20)&gt;0,F20&lt;&gt;ROUND(SUM(F20),2))),"Unit cost: use nonnegative cents",IF(AND(MAX(C20-D20,0)&gt;0,NOT(ISNUMBER(H20))),"Enter needed-by date",IF(AND(COUNTA(H20)&gt;0,NOT(ISNUMBER(H20))),"Use a valid needed-by date",IF(AND(COUNTA(H20)&gt;0,OR(H20&lt;1,H20&gt;2958465,H20&lt;&gt;INT(SUM(H20)))),"Use a valid needed-by date",IF(AND(COUNTA(I20)=0,COUNTA(J20)&gt;0),"Enter final total or clear date",IF(AND(COUNTA(I20)&gt;0,NOT(ISNUMBER(I20))),"Use numeric final total",IF(OR(I20&lt;0,AND(COUNTA(I20)&gt;0,I20&lt;&gt;ROUND(SUM(I20),2))),"Final total: use nonnegative cents",IF(AND(MAX(C20-D20,0)=0,I20&gt;0),"Update quantities for purchase",IF(AND(COUNTA(I20)&gt;0,NOT(ISNUMBER($B$6))),"Enter as-of date",IF(AND(COUNTA(I20)&gt;0,OR($B$6&lt;1,$B$6&gt;2958465,$B$6&lt;&gt;INT(SUM($B$6)))),"Invalid as-of date",IF(AND(COUNTA(I20)&gt;0,NOT(ISNUMBER(J20))),"Enter completion date",IF(AND(COUNTA(I20)&gt;0,OR(J20&lt;1,J20&gt;$B$6,J20&lt;&gt;INT(SUM(J20)))),"Completion must be on/before as-of",IF(AND(COUNTA(I20)&gt;0,M20=""),"Add final cost confirmation",IF(COUNTA(I20)&gt;0,"Final actual",IF(MAX(C20-D20,0)=0,"Reuse","Estimated"))))))))))))))))))))))))</x:f>
      </x:c>
      <x:c r="M20" s="41"/>
    </x:row>
    <x:row r="21" ht="38" customHeight="1">
      <x:c r="A21" s="41"/>
      <x:c r="B21" s="41"/>
      <x:c r="C21" s="63"/>
      <x:c r="D21" s="63"/>
      <x:c r="E21" s="64" t="str">
        <x:f>IF(L21="","",IF(OR(L21="Reuse",L21="Estimated",L21="Final actual"),MAX(C21-D21,0),"n.a."))</x:f>
      </x:c>
      <x:c r="F21" s="54"/>
      <x:c r="G21" s="55" t="str">
        <x:f>IF(L21="","",IF(OR(L21="Reuse",L21="Estimated",L21="Final actual"),IF(E21=0,0,ROUND(E21*F21,2)),"n.a."))</x:f>
      </x:c>
      <x:c r="H21" s="59"/>
      <x:c r="I21" s="54"/>
      <x:c r="J21" s="59"/>
      <x:c r="K21" s="55" t="str">
        <x:f>IF(L21="","",IF(OR(L21="Reuse",L21="Estimated",L21="Final actual"),IF(L21="Final actual",I21,G21),"n.a."))</x:f>
      </x:c>
      <x:c r="L21" s="44" t="str">
        <x:f>IF(COUNTA(A21:D21,F21,H21:J21,M21)=0,"",IF(A21="","Enter item / child",IF(NOT(OR(B21="School-confirmed",B21="Household need",B21="Optional choice")),"Choose priority",IF(NOT(ISNUMBER(C21)),"Enter required count",IF(OR(C21&lt;0,C21&lt;&gt;INT(SUM(C21))),"Required: use whole count",IF(NOT(ISNUMBER(D21)),"Enter usable count (0 allowed)",IF(OR(D21&lt;0,D21&lt;&gt;INT(SUM(D21))),"Usable: use whole count",IF(AND(MAX(C21-D21,0)&gt;0,NOT(ISNUMBER(F21))),"Enter estimated unit cost",IF(AND(COUNTA(F21)&gt;0,NOT(ISNUMBER(F21))),"Use numeric unit cost",IF(OR(F21&lt;0,AND(COUNTA(F21)&gt;0,F21&lt;&gt;ROUND(SUM(F21),2))),"Unit cost: use nonnegative cents",IF(AND(MAX(C21-D21,0)&gt;0,NOT(ISNUMBER(H21))),"Enter needed-by date",IF(AND(COUNTA(H21)&gt;0,NOT(ISNUMBER(H21))),"Use a valid needed-by date",IF(AND(COUNTA(H21)&gt;0,OR(H21&lt;1,H21&gt;2958465,H21&lt;&gt;INT(SUM(H21)))),"Use a valid needed-by date",IF(AND(COUNTA(I21)=0,COUNTA(J21)&gt;0),"Enter final total or clear date",IF(AND(COUNTA(I21)&gt;0,NOT(ISNUMBER(I21))),"Use numeric final total",IF(OR(I21&lt;0,AND(COUNTA(I21)&gt;0,I21&lt;&gt;ROUND(SUM(I21),2))),"Final total: use nonnegative cents",IF(AND(MAX(C21-D21,0)=0,I21&gt;0),"Update quantities for purchase",IF(AND(COUNTA(I21)&gt;0,NOT(ISNUMBER($B$6))),"Enter as-of date",IF(AND(COUNTA(I21)&gt;0,OR($B$6&lt;1,$B$6&gt;2958465,$B$6&lt;&gt;INT(SUM($B$6)))),"Invalid as-of date",IF(AND(COUNTA(I21)&gt;0,NOT(ISNUMBER(J21))),"Enter completion date",IF(AND(COUNTA(I21)&gt;0,OR(J21&lt;1,J21&gt;$B$6,J21&lt;&gt;INT(SUM(J21)))),"Completion must be on/before as-of",IF(AND(COUNTA(I21)&gt;0,M21=""),"Add final cost confirmation",IF(COUNTA(I21)&gt;0,"Final actual",IF(MAX(C21-D21,0)=0,"Reuse","Estimated"))))))))))))))))))))))))</x:f>
      </x:c>
      <x:c r="M21" s="41"/>
    </x:row>
    <x:row r="22" ht="38" customHeight="1">
      <x:c r="A22" s="41"/>
      <x:c r="B22" s="41"/>
      <x:c r="C22" s="63"/>
      <x:c r="D22" s="63"/>
      <x:c r="E22" s="64" t="str">
        <x:f>IF(L22="","",IF(OR(L22="Reuse",L22="Estimated",L22="Final actual"),MAX(C22-D22,0),"n.a."))</x:f>
      </x:c>
      <x:c r="F22" s="54"/>
      <x:c r="G22" s="55" t="str">
        <x:f>IF(L22="","",IF(OR(L22="Reuse",L22="Estimated",L22="Final actual"),IF(E22=0,0,ROUND(E22*F22,2)),"n.a."))</x:f>
      </x:c>
      <x:c r="H22" s="59"/>
      <x:c r="I22" s="54"/>
      <x:c r="J22" s="59"/>
      <x:c r="K22" s="55" t="str">
        <x:f>IF(L22="","",IF(OR(L22="Reuse",L22="Estimated",L22="Final actual"),IF(L22="Final actual",I22,G22),"n.a."))</x:f>
      </x:c>
      <x:c r="L22" s="44" t="str">
        <x:f>IF(COUNTA(A22:D22,F22,H22:J22,M22)=0,"",IF(A22="","Enter item / child",IF(NOT(OR(B22="School-confirmed",B22="Household need",B22="Optional choice")),"Choose priority",IF(NOT(ISNUMBER(C22)),"Enter required count",IF(OR(C22&lt;0,C22&lt;&gt;INT(SUM(C22))),"Required: use whole count",IF(NOT(ISNUMBER(D22)),"Enter usable count (0 allowed)",IF(OR(D22&lt;0,D22&lt;&gt;INT(SUM(D22))),"Usable: use whole count",IF(AND(MAX(C22-D22,0)&gt;0,NOT(ISNUMBER(F22))),"Enter estimated unit cost",IF(AND(COUNTA(F22)&gt;0,NOT(ISNUMBER(F22))),"Use numeric unit cost",IF(OR(F22&lt;0,AND(COUNTA(F22)&gt;0,F22&lt;&gt;ROUND(SUM(F22),2))),"Unit cost: use nonnegative cents",IF(AND(MAX(C22-D22,0)&gt;0,NOT(ISNUMBER(H22))),"Enter needed-by date",IF(AND(COUNTA(H22)&gt;0,NOT(ISNUMBER(H22))),"Use a valid needed-by date",IF(AND(COUNTA(H22)&gt;0,OR(H22&lt;1,H22&gt;2958465,H22&lt;&gt;INT(SUM(H22)))),"Use a valid needed-by date",IF(AND(COUNTA(I22)=0,COUNTA(J22)&gt;0),"Enter final total or clear date",IF(AND(COUNTA(I22)&gt;0,NOT(ISNUMBER(I22))),"Use numeric final total",IF(OR(I22&lt;0,AND(COUNTA(I22)&gt;0,I22&lt;&gt;ROUND(SUM(I22),2))),"Final total: use nonnegative cents",IF(AND(MAX(C22-D22,0)=0,I22&gt;0),"Update quantities for purchase",IF(AND(COUNTA(I22)&gt;0,NOT(ISNUMBER($B$6))),"Enter as-of date",IF(AND(COUNTA(I22)&gt;0,OR($B$6&lt;1,$B$6&gt;2958465,$B$6&lt;&gt;INT(SUM($B$6)))),"Invalid as-of date",IF(AND(COUNTA(I22)&gt;0,NOT(ISNUMBER(J22))),"Enter completion date",IF(AND(COUNTA(I22)&gt;0,OR(J22&lt;1,J22&gt;$B$6,J22&lt;&gt;INT(SUM(J22)))),"Completion must be on/before as-of",IF(AND(COUNTA(I22)&gt;0,M22=""),"Add final cost confirmation",IF(COUNTA(I22)&gt;0,"Final actual",IF(MAX(C22-D22,0)=0,"Reuse","Estimated"))))))))))))))))))))))))</x:f>
      </x:c>
      <x:c r="M22" s="41"/>
    </x:row>
    <x:row r="23" ht="38" customHeight="1">
      <x:c r="A23" s="41"/>
      <x:c r="B23" s="41"/>
      <x:c r="C23" s="63"/>
      <x:c r="D23" s="63"/>
      <x:c r="E23" s="64" t="str">
        <x:f>IF(L23="","",IF(OR(L23="Reuse",L23="Estimated",L23="Final actual"),MAX(C23-D23,0),"n.a."))</x:f>
      </x:c>
      <x:c r="F23" s="54"/>
      <x:c r="G23" s="55" t="str">
        <x:f>IF(L23="","",IF(OR(L23="Reuse",L23="Estimated",L23="Final actual"),IF(E23=0,0,ROUND(E23*F23,2)),"n.a."))</x:f>
      </x:c>
      <x:c r="H23" s="59"/>
      <x:c r="I23" s="54"/>
      <x:c r="J23" s="59"/>
      <x:c r="K23" s="55" t="str">
        <x:f>IF(L23="","",IF(OR(L23="Reuse",L23="Estimated",L23="Final actual"),IF(L23="Final actual",I23,G23),"n.a."))</x:f>
      </x:c>
      <x:c r="L23" s="44" t="str">
        <x:f>IF(COUNTA(A23:D23,F23,H23:J23,M23)=0,"",IF(A23="","Enter item / child",IF(NOT(OR(B23="School-confirmed",B23="Household need",B23="Optional choice")),"Choose priority",IF(NOT(ISNUMBER(C23)),"Enter required count",IF(OR(C23&lt;0,C23&lt;&gt;INT(SUM(C23))),"Required: use whole count",IF(NOT(ISNUMBER(D23)),"Enter usable count (0 allowed)",IF(OR(D23&lt;0,D23&lt;&gt;INT(SUM(D23))),"Usable: use whole count",IF(AND(MAX(C23-D23,0)&gt;0,NOT(ISNUMBER(F23))),"Enter estimated unit cost",IF(AND(COUNTA(F23)&gt;0,NOT(ISNUMBER(F23))),"Use numeric unit cost",IF(OR(F23&lt;0,AND(COUNTA(F23)&gt;0,F23&lt;&gt;ROUND(SUM(F23),2))),"Unit cost: use nonnegative cents",IF(AND(MAX(C23-D23,0)&gt;0,NOT(ISNUMBER(H23))),"Enter needed-by date",IF(AND(COUNTA(H23)&gt;0,NOT(ISNUMBER(H23))),"Use a valid needed-by date",IF(AND(COUNTA(H23)&gt;0,OR(H23&lt;1,H23&gt;2958465,H23&lt;&gt;INT(SUM(H23)))),"Use a valid needed-by date",IF(AND(COUNTA(I23)=0,COUNTA(J23)&gt;0),"Enter final total or clear date",IF(AND(COUNTA(I23)&gt;0,NOT(ISNUMBER(I23))),"Use numeric final total",IF(OR(I23&lt;0,AND(COUNTA(I23)&gt;0,I23&lt;&gt;ROUND(SUM(I23),2))),"Final total: use nonnegative cents",IF(AND(MAX(C23-D23,0)=0,I23&gt;0),"Update quantities for purchase",IF(AND(COUNTA(I23)&gt;0,NOT(ISNUMBER($B$6))),"Enter as-of date",IF(AND(COUNTA(I23)&gt;0,OR($B$6&lt;1,$B$6&gt;2958465,$B$6&lt;&gt;INT(SUM($B$6)))),"Invalid as-of date",IF(AND(COUNTA(I23)&gt;0,NOT(ISNUMBER(J23))),"Enter completion date",IF(AND(COUNTA(I23)&gt;0,OR(J23&lt;1,J23&gt;$B$6,J23&lt;&gt;INT(SUM(J23)))),"Completion must be on/before as-of",IF(AND(COUNTA(I23)&gt;0,M23=""),"Add final cost confirmation",IF(COUNTA(I23)&gt;0,"Final actual",IF(MAX(C23-D23,0)=0,"Reuse","Estimated"))))))))))))))))))))))))</x:f>
      </x:c>
      <x:c r="M23" s="41"/>
    </x:row>
    <x:row r="24" ht="38" customHeight="1">
      <x:c r="A24" s="41"/>
      <x:c r="B24" s="41"/>
      <x:c r="C24" s="63"/>
      <x:c r="D24" s="63"/>
      <x:c r="E24" s="64" t="str">
        <x:f>IF(L24="","",IF(OR(L24="Reuse",L24="Estimated",L24="Final actual"),MAX(C24-D24,0),"n.a."))</x:f>
      </x:c>
      <x:c r="F24" s="54"/>
      <x:c r="G24" s="55" t="str">
        <x:f>IF(L24="","",IF(OR(L24="Reuse",L24="Estimated",L24="Final actual"),IF(E24=0,0,ROUND(E24*F24,2)),"n.a."))</x:f>
      </x:c>
      <x:c r="H24" s="59"/>
      <x:c r="I24" s="54"/>
      <x:c r="J24" s="59"/>
      <x:c r="K24" s="55" t="str">
        <x:f>IF(L24="","",IF(OR(L24="Reuse",L24="Estimated",L24="Final actual"),IF(L24="Final actual",I24,G24),"n.a."))</x:f>
      </x:c>
      <x:c r="L24" s="44" t="str">
        <x:f>IF(COUNTA(A24:D24,F24,H24:J24,M24)=0,"",IF(A24="","Enter item / child",IF(NOT(OR(B24="School-confirmed",B24="Household need",B24="Optional choice")),"Choose priority",IF(NOT(ISNUMBER(C24)),"Enter required count",IF(OR(C24&lt;0,C24&lt;&gt;INT(SUM(C24))),"Required: use whole count",IF(NOT(ISNUMBER(D24)),"Enter usable count (0 allowed)",IF(OR(D24&lt;0,D24&lt;&gt;INT(SUM(D24))),"Usable: use whole count",IF(AND(MAX(C24-D24,0)&gt;0,NOT(ISNUMBER(F24))),"Enter estimated unit cost",IF(AND(COUNTA(F24)&gt;0,NOT(ISNUMBER(F24))),"Use numeric unit cost",IF(OR(F24&lt;0,AND(COUNTA(F24)&gt;0,F24&lt;&gt;ROUND(SUM(F24),2))),"Unit cost: use nonnegative cents",IF(AND(MAX(C24-D24,0)&gt;0,NOT(ISNUMBER(H24))),"Enter needed-by date",IF(AND(COUNTA(H24)&gt;0,NOT(ISNUMBER(H24))),"Use a valid needed-by date",IF(AND(COUNTA(H24)&gt;0,OR(H24&lt;1,H24&gt;2958465,H24&lt;&gt;INT(SUM(H24)))),"Use a valid needed-by date",IF(AND(COUNTA(I24)=0,COUNTA(J24)&gt;0),"Enter final total or clear date",IF(AND(COUNTA(I24)&gt;0,NOT(ISNUMBER(I24))),"Use numeric final total",IF(OR(I24&lt;0,AND(COUNTA(I24)&gt;0,I24&lt;&gt;ROUND(SUM(I24),2))),"Final total: use nonnegative cents",IF(AND(MAX(C24-D24,0)=0,I24&gt;0),"Update quantities for purchase",IF(AND(COUNTA(I24)&gt;0,NOT(ISNUMBER($B$6))),"Enter as-of date",IF(AND(COUNTA(I24)&gt;0,OR($B$6&lt;1,$B$6&gt;2958465,$B$6&lt;&gt;INT(SUM($B$6)))),"Invalid as-of date",IF(AND(COUNTA(I24)&gt;0,NOT(ISNUMBER(J24))),"Enter completion date",IF(AND(COUNTA(I24)&gt;0,OR(J24&lt;1,J24&gt;$B$6,J24&lt;&gt;INT(SUM(J24)))),"Completion must be on/before as-of",IF(AND(COUNTA(I24)&gt;0,M24=""),"Add final cost confirmation",IF(COUNTA(I24)&gt;0,"Final actual",IF(MAX(C24-D24,0)=0,"Reuse","Estimated"))))))))))))))))))))))))</x:f>
      </x:c>
      <x:c r="M24" s="41"/>
    </x:row>
    <x:row r="25" ht="38" customHeight="1">
      <x:c r="A25" s="41"/>
      <x:c r="B25" s="41"/>
      <x:c r="C25" s="63"/>
      <x:c r="D25" s="63"/>
      <x:c r="E25" s="64" t="str">
        <x:f>IF(L25="","",IF(OR(L25="Reuse",L25="Estimated",L25="Final actual"),MAX(C25-D25,0),"n.a."))</x:f>
      </x:c>
      <x:c r="F25" s="54"/>
      <x:c r="G25" s="55" t="str">
        <x:f>IF(L25="","",IF(OR(L25="Reuse",L25="Estimated",L25="Final actual"),IF(E25=0,0,ROUND(E25*F25,2)),"n.a."))</x:f>
      </x:c>
      <x:c r="H25" s="59"/>
      <x:c r="I25" s="54"/>
      <x:c r="J25" s="59"/>
      <x:c r="K25" s="55" t="str">
        <x:f>IF(L25="","",IF(OR(L25="Reuse",L25="Estimated",L25="Final actual"),IF(L25="Final actual",I25,G25),"n.a."))</x:f>
      </x:c>
      <x:c r="L25" s="44" t="str">
        <x:f>IF(COUNTA(A25:D25,F25,H25:J25,M25)=0,"",IF(A25="","Enter item / child",IF(NOT(OR(B25="School-confirmed",B25="Household need",B25="Optional choice")),"Choose priority",IF(NOT(ISNUMBER(C25)),"Enter required count",IF(OR(C25&lt;0,C25&lt;&gt;INT(SUM(C25))),"Required: use whole count",IF(NOT(ISNUMBER(D25)),"Enter usable count (0 allowed)",IF(OR(D25&lt;0,D25&lt;&gt;INT(SUM(D25))),"Usable: use whole count",IF(AND(MAX(C25-D25,0)&gt;0,NOT(ISNUMBER(F25))),"Enter estimated unit cost",IF(AND(COUNTA(F25)&gt;0,NOT(ISNUMBER(F25))),"Use numeric unit cost",IF(OR(F25&lt;0,AND(COUNTA(F25)&gt;0,F25&lt;&gt;ROUND(SUM(F25),2))),"Unit cost: use nonnegative cents",IF(AND(MAX(C25-D25,0)&gt;0,NOT(ISNUMBER(H25))),"Enter needed-by date",IF(AND(COUNTA(H25)&gt;0,NOT(ISNUMBER(H25))),"Use a valid needed-by date",IF(AND(COUNTA(H25)&gt;0,OR(H25&lt;1,H25&gt;2958465,H25&lt;&gt;INT(SUM(H25)))),"Use a valid needed-by date",IF(AND(COUNTA(I25)=0,COUNTA(J25)&gt;0),"Enter final total or clear date",IF(AND(COUNTA(I25)&gt;0,NOT(ISNUMBER(I25))),"Use numeric final total",IF(OR(I25&lt;0,AND(COUNTA(I25)&gt;0,I25&lt;&gt;ROUND(SUM(I25),2))),"Final total: use nonnegative cents",IF(AND(MAX(C25-D25,0)=0,I25&gt;0),"Update quantities for purchase",IF(AND(COUNTA(I25)&gt;0,NOT(ISNUMBER($B$6))),"Enter as-of date",IF(AND(COUNTA(I25)&gt;0,OR($B$6&lt;1,$B$6&gt;2958465,$B$6&lt;&gt;INT(SUM($B$6)))),"Invalid as-of date",IF(AND(COUNTA(I25)&gt;0,NOT(ISNUMBER(J25))),"Enter completion date",IF(AND(COUNTA(I25)&gt;0,OR(J25&lt;1,J25&gt;$B$6,J25&lt;&gt;INT(SUM(J25)))),"Completion must be on/before as-of",IF(AND(COUNTA(I25)&gt;0,M25=""),"Add final cost confirmation",IF(COUNTA(I25)&gt;0,"Final actual",IF(MAX(C25-D25,0)=0,"Reuse","Estimated"))))))))))))))))))))))))</x:f>
      </x:c>
      <x:c r="M25" s="41"/>
    </x:row>
    <x:row r="26" ht="38" customHeight="1">
      <x:c r="A26" s="41"/>
      <x:c r="B26" s="41"/>
      <x:c r="C26" s="63"/>
      <x:c r="D26" s="63"/>
      <x:c r="E26" s="64" t="str">
        <x:f>IF(L26="","",IF(OR(L26="Reuse",L26="Estimated",L26="Final actual"),MAX(C26-D26,0),"n.a."))</x:f>
      </x:c>
      <x:c r="F26" s="54"/>
      <x:c r="G26" s="55" t="str">
        <x:f>IF(L26="","",IF(OR(L26="Reuse",L26="Estimated",L26="Final actual"),IF(E26=0,0,ROUND(E26*F26,2)),"n.a."))</x:f>
      </x:c>
      <x:c r="H26" s="59"/>
      <x:c r="I26" s="54"/>
      <x:c r="J26" s="59"/>
      <x:c r="K26" s="55" t="str">
        <x:f>IF(L26="","",IF(OR(L26="Reuse",L26="Estimated",L26="Final actual"),IF(L26="Final actual",I26,G26),"n.a."))</x:f>
      </x:c>
      <x:c r="L26" s="44" t="str">
        <x:f>IF(COUNTA(A26:D26,F26,H26:J26,M26)=0,"",IF(A26="","Enter item / child",IF(NOT(OR(B26="School-confirmed",B26="Household need",B26="Optional choice")),"Choose priority",IF(NOT(ISNUMBER(C26)),"Enter required count",IF(OR(C26&lt;0,C26&lt;&gt;INT(SUM(C26))),"Required: use whole count",IF(NOT(ISNUMBER(D26)),"Enter usable count (0 allowed)",IF(OR(D26&lt;0,D26&lt;&gt;INT(SUM(D26))),"Usable: use whole count",IF(AND(MAX(C26-D26,0)&gt;0,NOT(ISNUMBER(F26))),"Enter estimated unit cost",IF(AND(COUNTA(F26)&gt;0,NOT(ISNUMBER(F26))),"Use numeric unit cost",IF(OR(F26&lt;0,AND(COUNTA(F26)&gt;0,F26&lt;&gt;ROUND(SUM(F26),2))),"Unit cost: use nonnegative cents",IF(AND(MAX(C26-D26,0)&gt;0,NOT(ISNUMBER(H26))),"Enter needed-by date",IF(AND(COUNTA(H26)&gt;0,NOT(ISNUMBER(H26))),"Use a valid needed-by date",IF(AND(COUNTA(H26)&gt;0,OR(H26&lt;1,H26&gt;2958465,H26&lt;&gt;INT(SUM(H26)))),"Use a valid needed-by date",IF(AND(COUNTA(I26)=0,COUNTA(J26)&gt;0),"Enter final total or clear date",IF(AND(COUNTA(I26)&gt;0,NOT(ISNUMBER(I26))),"Use numeric final total",IF(OR(I26&lt;0,AND(COUNTA(I26)&gt;0,I26&lt;&gt;ROUND(SUM(I26),2))),"Final total: use nonnegative cents",IF(AND(MAX(C26-D26,0)=0,I26&gt;0),"Update quantities for purchase",IF(AND(COUNTA(I26)&gt;0,NOT(ISNUMBER($B$6))),"Enter as-of date",IF(AND(COUNTA(I26)&gt;0,OR($B$6&lt;1,$B$6&gt;2958465,$B$6&lt;&gt;INT(SUM($B$6)))),"Invalid as-of date",IF(AND(COUNTA(I26)&gt;0,NOT(ISNUMBER(J26))),"Enter completion date",IF(AND(COUNTA(I26)&gt;0,OR(J26&lt;1,J26&gt;$B$6,J26&lt;&gt;INT(SUM(J26)))),"Completion must be on/before as-of",IF(AND(COUNTA(I26)&gt;0,M26=""),"Add final cost confirmation",IF(COUNTA(I26)&gt;0,"Final actual",IF(MAX(C26-D26,0)=0,"Reuse","Estimated"))))))))))))))))))))))))</x:f>
      </x:c>
      <x:c r="M26" s="41"/>
    </x:row>
    <x:row r="27" ht="38" customHeight="1">
      <x:c r="A27" s="41"/>
      <x:c r="B27" s="41"/>
      <x:c r="C27" s="63"/>
      <x:c r="D27" s="63"/>
      <x:c r="E27" s="64" t="str">
        <x:f>IF(L27="","",IF(OR(L27="Reuse",L27="Estimated",L27="Final actual"),MAX(C27-D27,0),"n.a."))</x:f>
      </x:c>
      <x:c r="F27" s="54"/>
      <x:c r="G27" s="55" t="str">
        <x:f>IF(L27="","",IF(OR(L27="Reuse",L27="Estimated",L27="Final actual"),IF(E27=0,0,ROUND(E27*F27,2)),"n.a."))</x:f>
      </x:c>
      <x:c r="H27" s="59"/>
      <x:c r="I27" s="54"/>
      <x:c r="J27" s="59"/>
      <x:c r="K27" s="55" t="str">
        <x:f>IF(L27="","",IF(OR(L27="Reuse",L27="Estimated",L27="Final actual"),IF(L27="Final actual",I27,G27),"n.a."))</x:f>
      </x:c>
      <x:c r="L27" s="44" t="str">
        <x:f>IF(COUNTA(A27:D27,F27,H27:J27,M27)=0,"",IF(A27="","Enter item / child",IF(NOT(OR(B27="School-confirmed",B27="Household need",B27="Optional choice")),"Choose priority",IF(NOT(ISNUMBER(C27)),"Enter required count",IF(OR(C27&lt;0,C27&lt;&gt;INT(SUM(C27))),"Required: use whole count",IF(NOT(ISNUMBER(D27)),"Enter usable count (0 allowed)",IF(OR(D27&lt;0,D27&lt;&gt;INT(SUM(D27))),"Usable: use whole count",IF(AND(MAX(C27-D27,0)&gt;0,NOT(ISNUMBER(F27))),"Enter estimated unit cost",IF(AND(COUNTA(F27)&gt;0,NOT(ISNUMBER(F27))),"Use numeric unit cost",IF(OR(F27&lt;0,AND(COUNTA(F27)&gt;0,F27&lt;&gt;ROUND(SUM(F27),2))),"Unit cost: use nonnegative cents",IF(AND(MAX(C27-D27,0)&gt;0,NOT(ISNUMBER(H27))),"Enter needed-by date",IF(AND(COUNTA(H27)&gt;0,NOT(ISNUMBER(H27))),"Use a valid needed-by date",IF(AND(COUNTA(H27)&gt;0,OR(H27&lt;1,H27&gt;2958465,H27&lt;&gt;INT(SUM(H27)))),"Use a valid needed-by date",IF(AND(COUNTA(I27)=0,COUNTA(J27)&gt;0),"Enter final total or clear date",IF(AND(COUNTA(I27)&gt;0,NOT(ISNUMBER(I27))),"Use numeric final total",IF(OR(I27&lt;0,AND(COUNTA(I27)&gt;0,I27&lt;&gt;ROUND(SUM(I27),2))),"Final total: use nonnegative cents",IF(AND(MAX(C27-D27,0)=0,I27&gt;0),"Update quantities for purchase",IF(AND(COUNTA(I27)&gt;0,NOT(ISNUMBER($B$6))),"Enter as-of date",IF(AND(COUNTA(I27)&gt;0,OR($B$6&lt;1,$B$6&gt;2958465,$B$6&lt;&gt;INT(SUM($B$6)))),"Invalid as-of date",IF(AND(COUNTA(I27)&gt;0,NOT(ISNUMBER(J27))),"Enter completion date",IF(AND(COUNTA(I27)&gt;0,OR(J27&lt;1,J27&gt;$B$6,J27&lt;&gt;INT(SUM(J27)))),"Completion must be on/before as-of",IF(AND(COUNTA(I27)&gt;0,M27=""),"Add final cost confirmation",IF(COUNTA(I27)&gt;0,"Final actual",IF(MAX(C27-D27,0)=0,"Reuse","Estimated"))))))))))))))))))))))))</x:f>
      </x:c>
      <x:c r="M27" s="41"/>
    </x:row>
    <x:row r="28" ht="38" customHeight="1">
      <x:c r="A28" s="41"/>
      <x:c r="B28" s="41"/>
      <x:c r="C28" s="63"/>
      <x:c r="D28" s="63"/>
      <x:c r="E28" s="64" t="str">
        <x:f>IF(L28="","",IF(OR(L28="Reuse",L28="Estimated",L28="Final actual"),MAX(C28-D28,0),"n.a."))</x:f>
      </x:c>
      <x:c r="F28" s="54"/>
      <x:c r="G28" s="55" t="str">
        <x:f>IF(L28="","",IF(OR(L28="Reuse",L28="Estimated",L28="Final actual"),IF(E28=0,0,ROUND(E28*F28,2)),"n.a."))</x:f>
      </x:c>
      <x:c r="H28" s="59"/>
      <x:c r="I28" s="54"/>
      <x:c r="J28" s="59"/>
      <x:c r="K28" s="55" t="str">
        <x:f>IF(L28="","",IF(OR(L28="Reuse",L28="Estimated",L28="Final actual"),IF(L28="Final actual",I28,G28),"n.a."))</x:f>
      </x:c>
      <x:c r="L28" s="44" t="str">
        <x:f>IF(COUNTA(A28:D28,F28,H28:J28,M28)=0,"",IF(A28="","Enter item / child",IF(NOT(OR(B28="School-confirmed",B28="Household need",B28="Optional choice")),"Choose priority",IF(NOT(ISNUMBER(C28)),"Enter required count",IF(OR(C28&lt;0,C28&lt;&gt;INT(SUM(C28))),"Required: use whole count",IF(NOT(ISNUMBER(D28)),"Enter usable count (0 allowed)",IF(OR(D28&lt;0,D28&lt;&gt;INT(SUM(D28))),"Usable: use whole count",IF(AND(MAX(C28-D28,0)&gt;0,NOT(ISNUMBER(F28))),"Enter estimated unit cost",IF(AND(COUNTA(F28)&gt;0,NOT(ISNUMBER(F28))),"Use numeric unit cost",IF(OR(F28&lt;0,AND(COUNTA(F28)&gt;0,F28&lt;&gt;ROUND(SUM(F28),2))),"Unit cost: use nonnegative cents",IF(AND(MAX(C28-D28,0)&gt;0,NOT(ISNUMBER(H28))),"Enter needed-by date",IF(AND(COUNTA(H28)&gt;0,NOT(ISNUMBER(H28))),"Use a valid needed-by date",IF(AND(COUNTA(H28)&gt;0,OR(H28&lt;1,H28&gt;2958465,H28&lt;&gt;INT(SUM(H28)))),"Use a valid needed-by date",IF(AND(COUNTA(I28)=0,COUNTA(J28)&gt;0),"Enter final total or clear date",IF(AND(COUNTA(I28)&gt;0,NOT(ISNUMBER(I28))),"Use numeric final total",IF(OR(I28&lt;0,AND(COUNTA(I28)&gt;0,I28&lt;&gt;ROUND(SUM(I28),2))),"Final total: use nonnegative cents",IF(AND(MAX(C28-D28,0)=0,I28&gt;0),"Update quantities for purchase",IF(AND(COUNTA(I28)&gt;0,NOT(ISNUMBER($B$6))),"Enter as-of date",IF(AND(COUNTA(I28)&gt;0,OR($B$6&lt;1,$B$6&gt;2958465,$B$6&lt;&gt;INT(SUM($B$6)))),"Invalid as-of date",IF(AND(COUNTA(I28)&gt;0,NOT(ISNUMBER(J28))),"Enter completion date",IF(AND(COUNTA(I28)&gt;0,OR(J28&lt;1,J28&gt;$B$6,J28&lt;&gt;INT(SUM(J28)))),"Completion must be on/before as-of",IF(AND(COUNTA(I28)&gt;0,M28=""),"Add final cost confirmation",IF(COUNTA(I28)&gt;0,"Final actual",IF(MAX(C28-D28,0)=0,"Reuse","Estimated"))))))))))))))))))))))))</x:f>
      </x:c>
      <x:c r="M28" s="41"/>
    </x:row>
    <x:row r="29" ht="38" customHeight="1">
      <x:c r="A29" s="41"/>
      <x:c r="B29" s="41"/>
      <x:c r="C29" s="63"/>
      <x:c r="D29" s="63"/>
      <x:c r="E29" s="64" t="str">
        <x:f>IF(L29="","",IF(OR(L29="Reuse",L29="Estimated",L29="Final actual"),MAX(C29-D29,0),"n.a."))</x:f>
      </x:c>
      <x:c r="F29" s="54"/>
      <x:c r="G29" s="55" t="str">
        <x:f>IF(L29="","",IF(OR(L29="Reuse",L29="Estimated",L29="Final actual"),IF(E29=0,0,ROUND(E29*F29,2)),"n.a."))</x:f>
      </x:c>
      <x:c r="H29" s="59"/>
      <x:c r="I29" s="54"/>
      <x:c r="J29" s="59"/>
      <x:c r="K29" s="55" t="str">
        <x:f>IF(L29="","",IF(OR(L29="Reuse",L29="Estimated",L29="Final actual"),IF(L29="Final actual",I29,G29),"n.a."))</x:f>
      </x:c>
      <x:c r="L29" s="44" t="str">
        <x:f>IF(COUNTA(A29:D29,F29,H29:J29,M29)=0,"",IF(A29="","Enter item / child",IF(NOT(OR(B29="School-confirmed",B29="Household need",B29="Optional choice")),"Choose priority",IF(NOT(ISNUMBER(C29)),"Enter required count",IF(OR(C29&lt;0,C29&lt;&gt;INT(SUM(C29))),"Required: use whole count",IF(NOT(ISNUMBER(D29)),"Enter usable count (0 allowed)",IF(OR(D29&lt;0,D29&lt;&gt;INT(SUM(D29))),"Usable: use whole count",IF(AND(MAX(C29-D29,0)&gt;0,NOT(ISNUMBER(F29))),"Enter estimated unit cost",IF(AND(COUNTA(F29)&gt;0,NOT(ISNUMBER(F29))),"Use numeric unit cost",IF(OR(F29&lt;0,AND(COUNTA(F29)&gt;0,F29&lt;&gt;ROUND(SUM(F29),2))),"Unit cost: use nonnegative cents",IF(AND(MAX(C29-D29,0)&gt;0,NOT(ISNUMBER(H29))),"Enter needed-by date",IF(AND(COUNTA(H29)&gt;0,NOT(ISNUMBER(H29))),"Use a valid needed-by date",IF(AND(COUNTA(H29)&gt;0,OR(H29&lt;1,H29&gt;2958465,H29&lt;&gt;INT(SUM(H29)))),"Use a valid needed-by date",IF(AND(COUNTA(I29)=0,COUNTA(J29)&gt;0),"Enter final total or clear date",IF(AND(COUNTA(I29)&gt;0,NOT(ISNUMBER(I29))),"Use numeric final total",IF(OR(I29&lt;0,AND(COUNTA(I29)&gt;0,I29&lt;&gt;ROUND(SUM(I29),2))),"Final total: use nonnegative cents",IF(AND(MAX(C29-D29,0)=0,I29&gt;0),"Update quantities for purchase",IF(AND(COUNTA(I29)&gt;0,NOT(ISNUMBER($B$6))),"Enter as-of date",IF(AND(COUNTA(I29)&gt;0,OR($B$6&lt;1,$B$6&gt;2958465,$B$6&lt;&gt;INT(SUM($B$6)))),"Invalid as-of date",IF(AND(COUNTA(I29)&gt;0,NOT(ISNUMBER(J29))),"Enter completion date",IF(AND(COUNTA(I29)&gt;0,OR(J29&lt;1,J29&gt;$B$6,J29&lt;&gt;INT(SUM(J29)))),"Completion must be on/before as-of",IF(AND(COUNTA(I29)&gt;0,M29=""),"Add final cost confirmation",IF(COUNTA(I29)&gt;0,"Final actual",IF(MAX(C29-D29,0)=0,"Reuse","Estimated"))))))))))))))))))))))))</x:f>
      </x:c>
      <x:c r="M29" s="41"/>
    </x:row>
    <x:row r="30" ht="38" customHeight="1">
      <x:c r="A30" s="41"/>
      <x:c r="B30" s="41"/>
      <x:c r="C30" s="63"/>
      <x:c r="D30" s="63"/>
      <x:c r="E30" s="64" t="str">
        <x:f>IF(L30="","",IF(OR(L30="Reuse",L30="Estimated",L30="Final actual"),MAX(C30-D30,0),"n.a."))</x:f>
      </x:c>
      <x:c r="F30" s="54"/>
      <x:c r="G30" s="55" t="str">
        <x:f>IF(L30="","",IF(OR(L30="Reuse",L30="Estimated",L30="Final actual"),IF(E30=0,0,ROUND(E30*F30,2)),"n.a."))</x:f>
      </x:c>
      <x:c r="H30" s="59"/>
      <x:c r="I30" s="54"/>
      <x:c r="J30" s="59"/>
      <x:c r="K30" s="55" t="str">
        <x:f>IF(L30="","",IF(OR(L30="Reuse",L30="Estimated",L30="Final actual"),IF(L30="Final actual",I30,G30),"n.a."))</x:f>
      </x:c>
      <x:c r="L30" s="44" t="str">
        <x:f>IF(COUNTA(A30:D30,F30,H30:J30,M30)=0,"",IF(A30="","Enter item / child",IF(NOT(OR(B30="School-confirmed",B30="Household need",B30="Optional choice")),"Choose priority",IF(NOT(ISNUMBER(C30)),"Enter required count",IF(OR(C30&lt;0,C30&lt;&gt;INT(SUM(C30))),"Required: use whole count",IF(NOT(ISNUMBER(D30)),"Enter usable count (0 allowed)",IF(OR(D30&lt;0,D30&lt;&gt;INT(SUM(D30))),"Usable: use whole count",IF(AND(MAX(C30-D30,0)&gt;0,NOT(ISNUMBER(F30))),"Enter estimated unit cost",IF(AND(COUNTA(F30)&gt;0,NOT(ISNUMBER(F30))),"Use numeric unit cost",IF(OR(F30&lt;0,AND(COUNTA(F30)&gt;0,F30&lt;&gt;ROUND(SUM(F30),2))),"Unit cost: use nonnegative cents",IF(AND(MAX(C30-D30,0)&gt;0,NOT(ISNUMBER(H30))),"Enter needed-by date",IF(AND(COUNTA(H30)&gt;0,NOT(ISNUMBER(H30))),"Use a valid needed-by date",IF(AND(COUNTA(H30)&gt;0,OR(H30&lt;1,H30&gt;2958465,H30&lt;&gt;INT(SUM(H30)))),"Use a valid needed-by date",IF(AND(COUNTA(I30)=0,COUNTA(J30)&gt;0),"Enter final total or clear date",IF(AND(COUNTA(I30)&gt;0,NOT(ISNUMBER(I30))),"Use numeric final total",IF(OR(I30&lt;0,AND(COUNTA(I30)&gt;0,I30&lt;&gt;ROUND(SUM(I30),2))),"Final total: use nonnegative cents",IF(AND(MAX(C30-D30,0)=0,I30&gt;0),"Update quantities for purchase",IF(AND(COUNTA(I30)&gt;0,NOT(ISNUMBER($B$6))),"Enter as-of date",IF(AND(COUNTA(I30)&gt;0,OR($B$6&lt;1,$B$6&gt;2958465,$B$6&lt;&gt;INT(SUM($B$6)))),"Invalid as-of date",IF(AND(COUNTA(I30)&gt;0,NOT(ISNUMBER(J30))),"Enter completion date",IF(AND(COUNTA(I30)&gt;0,OR(J30&lt;1,J30&gt;$B$6,J30&lt;&gt;INT(SUM(J30)))),"Completion must be on/before as-of",IF(AND(COUNTA(I30)&gt;0,M30=""),"Add final cost confirmation",IF(COUNTA(I30)&gt;0,"Final actual",IF(MAX(C30-D30,0)=0,"Reuse","Estimated"))))))))))))))))))))))))</x:f>
      </x:c>
      <x:c r="M30" s="41"/>
    </x:row>
    <x:row r="31" ht="38" customHeight="1">
      <x:c r="A31" s="41"/>
      <x:c r="B31" s="41"/>
      <x:c r="C31" s="63"/>
      <x:c r="D31" s="63"/>
      <x:c r="E31" s="64" t="str">
        <x:f>IF(L31="","",IF(OR(L31="Reuse",L31="Estimated",L31="Final actual"),MAX(C31-D31,0),"n.a."))</x:f>
      </x:c>
      <x:c r="F31" s="54"/>
      <x:c r="G31" s="55" t="str">
        <x:f>IF(L31="","",IF(OR(L31="Reuse",L31="Estimated",L31="Final actual"),IF(E31=0,0,ROUND(E31*F31,2)),"n.a."))</x:f>
      </x:c>
      <x:c r="H31" s="59"/>
      <x:c r="I31" s="54"/>
      <x:c r="J31" s="59"/>
      <x:c r="K31" s="55" t="str">
        <x:f>IF(L31="","",IF(OR(L31="Reuse",L31="Estimated",L31="Final actual"),IF(L31="Final actual",I31,G31),"n.a."))</x:f>
      </x:c>
      <x:c r="L31" s="44" t="str">
        <x:f>IF(COUNTA(A31:D31,F31,H31:J31,M31)=0,"",IF(A31="","Enter item / child",IF(NOT(OR(B31="School-confirmed",B31="Household need",B31="Optional choice")),"Choose priority",IF(NOT(ISNUMBER(C31)),"Enter required count",IF(OR(C31&lt;0,C31&lt;&gt;INT(SUM(C31))),"Required: use whole count",IF(NOT(ISNUMBER(D31)),"Enter usable count (0 allowed)",IF(OR(D31&lt;0,D31&lt;&gt;INT(SUM(D31))),"Usable: use whole count",IF(AND(MAX(C31-D31,0)&gt;0,NOT(ISNUMBER(F31))),"Enter estimated unit cost",IF(AND(COUNTA(F31)&gt;0,NOT(ISNUMBER(F31))),"Use numeric unit cost",IF(OR(F31&lt;0,AND(COUNTA(F31)&gt;0,F31&lt;&gt;ROUND(SUM(F31),2))),"Unit cost: use nonnegative cents",IF(AND(MAX(C31-D31,0)&gt;0,NOT(ISNUMBER(H31))),"Enter needed-by date",IF(AND(COUNTA(H31)&gt;0,NOT(ISNUMBER(H31))),"Use a valid needed-by date",IF(AND(COUNTA(H31)&gt;0,OR(H31&lt;1,H31&gt;2958465,H31&lt;&gt;INT(SUM(H31)))),"Use a valid needed-by date",IF(AND(COUNTA(I31)=0,COUNTA(J31)&gt;0),"Enter final total or clear date",IF(AND(COUNTA(I31)&gt;0,NOT(ISNUMBER(I31))),"Use numeric final total",IF(OR(I31&lt;0,AND(COUNTA(I31)&gt;0,I31&lt;&gt;ROUND(SUM(I31),2))),"Final total: use nonnegative cents",IF(AND(MAX(C31-D31,0)=0,I31&gt;0),"Update quantities for purchase",IF(AND(COUNTA(I31)&gt;0,NOT(ISNUMBER($B$6))),"Enter as-of date",IF(AND(COUNTA(I31)&gt;0,OR($B$6&lt;1,$B$6&gt;2958465,$B$6&lt;&gt;INT(SUM($B$6)))),"Invalid as-of date",IF(AND(COUNTA(I31)&gt;0,NOT(ISNUMBER(J31))),"Enter completion date",IF(AND(COUNTA(I31)&gt;0,OR(J31&lt;1,J31&gt;$B$6,J31&lt;&gt;INT(SUM(J31)))),"Completion must be on/before as-of",IF(AND(COUNTA(I31)&gt;0,M31=""),"Add final cost confirmation",IF(COUNTA(I31)&gt;0,"Final actual",IF(MAX(C31-D31,0)=0,"Reuse","Estimated"))))))))))))))))))))))))</x:f>
      </x:c>
      <x:c r="M31" s="41"/>
    </x:row>
    <x:row r="32" ht="38" customHeight="1">
      <x:c r="A32" s="41"/>
      <x:c r="B32" s="41"/>
      <x:c r="C32" s="63"/>
      <x:c r="D32" s="63"/>
      <x:c r="E32" s="64" t="str">
        <x:f>IF(L32="","",IF(OR(L32="Reuse",L32="Estimated",L32="Final actual"),MAX(C32-D32,0),"n.a."))</x:f>
      </x:c>
      <x:c r="F32" s="54"/>
      <x:c r="G32" s="55" t="str">
        <x:f>IF(L32="","",IF(OR(L32="Reuse",L32="Estimated",L32="Final actual"),IF(E32=0,0,ROUND(E32*F32,2)),"n.a."))</x:f>
      </x:c>
      <x:c r="H32" s="59"/>
      <x:c r="I32" s="54"/>
      <x:c r="J32" s="59"/>
      <x:c r="K32" s="55" t="str">
        <x:f>IF(L32="","",IF(OR(L32="Reuse",L32="Estimated",L32="Final actual"),IF(L32="Final actual",I32,G32),"n.a."))</x:f>
      </x:c>
      <x:c r="L32" s="44" t="str">
        <x:f>IF(COUNTA(A32:D32,F32,H32:J32,M32)=0,"",IF(A32="","Enter item / child",IF(NOT(OR(B32="School-confirmed",B32="Household need",B32="Optional choice")),"Choose priority",IF(NOT(ISNUMBER(C32)),"Enter required count",IF(OR(C32&lt;0,C32&lt;&gt;INT(SUM(C32))),"Required: use whole count",IF(NOT(ISNUMBER(D32)),"Enter usable count (0 allowed)",IF(OR(D32&lt;0,D32&lt;&gt;INT(SUM(D32))),"Usable: use whole count",IF(AND(MAX(C32-D32,0)&gt;0,NOT(ISNUMBER(F32))),"Enter estimated unit cost",IF(AND(COUNTA(F32)&gt;0,NOT(ISNUMBER(F32))),"Use numeric unit cost",IF(OR(F32&lt;0,AND(COUNTA(F32)&gt;0,F32&lt;&gt;ROUND(SUM(F32),2))),"Unit cost: use nonnegative cents",IF(AND(MAX(C32-D32,0)&gt;0,NOT(ISNUMBER(H32))),"Enter needed-by date",IF(AND(COUNTA(H32)&gt;0,NOT(ISNUMBER(H32))),"Use a valid needed-by date",IF(AND(COUNTA(H32)&gt;0,OR(H32&lt;1,H32&gt;2958465,H32&lt;&gt;INT(SUM(H32)))),"Use a valid needed-by date",IF(AND(COUNTA(I32)=0,COUNTA(J32)&gt;0),"Enter final total or clear date",IF(AND(COUNTA(I32)&gt;0,NOT(ISNUMBER(I32))),"Use numeric final total",IF(OR(I32&lt;0,AND(COUNTA(I32)&gt;0,I32&lt;&gt;ROUND(SUM(I32),2))),"Final total: use nonnegative cents",IF(AND(MAX(C32-D32,0)=0,I32&gt;0),"Update quantities for purchase",IF(AND(COUNTA(I32)&gt;0,NOT(ISNUMBER($B$6))),"Enter as-of date",IF(AND(COUNTA(I32)&gt;0,OR($B$6&lt;1,$B$6&gt;2958465,$B$6&lt;&gt;INT(SUM($B$6)))),"Invalid as-of date",IF(AND(COUNTA(I32)&gt;0,NOT(ISNUMBER(J32))),"Enter completion date",IF(AND(COUNTA(I32)&gt;0,OR(J32&lt;1,J32&gt;$B$6,J32&lt;&gt;INT(SUM(J32)))),"Completion must be on/before as-of",IF(AND(COUNTA(I32)&gt;0,M32=""),"Add final cost confirmation",IF(COUNTA(I32)&gt;0,"Final actual",IF(MAX(C32-D32,0)=0,"Reuse","Estimated"))))))))))))))))))))))))</x:f>
      </x:c>
      <x:c r="M32" s="41"/>
    </x:row>
    <x:row r="33" ht="38" customHeight="1">
      <x:c r="A33" s="41"/>
      <x:c r="B33" s="41"/>
      <x:c r="C33" s="63"/>
      <x:c r="D33" s="63"/>
      <x:c r="E33" s="64" t="str">
        <x:f>IF(L33="","",IF(OR(L33="Reuse",L33="Estimated",L33="Final actual"),MAX(C33-D33,0),"n.a."))</x:f>
      </x:c>
      <x:c r="F33" s="54"/>
      <x:c r="G33" s="55" t="str">
        <x:f>IF(L33="","",IF(OR(L33="Reuse",L33="Estimated",L33="Final actual"),IF(E33=0,0,ROUND(E33*F33,2)),"n.a."))</x:f>
      </x:c>
      <x:c r="H33" s="59"/>
      <x:c r="I33" s="54"/>
      <x:c r="J33" s="59"/>
      <x:c r="K33" s="55" t="str">
        <x:f>IF(L33="","",IF(OR(L33="Reuse",L33="Estimated",L33="Final actual"),IF(L33="Final actual",I33,G33),"n.a."))</x:f>
      </x:c>
      <x:c r="L33" s="44" t="str">
        <x:f>IF(COUNTA(A33:D33,F33,H33:J33,M33)=0,"",IF(A33="","Enter item / child",IF(NOT(OR(B33="School-confirmed",B33="Household need",B33="Optional choice")),"Choose priority",IF(NOT(ISNUMBER(C33)),"Enter required count",IF(OR(C33&lt;0,C33&lt;&gt;INT(SUM(C33))),"Required: use whole count",IF(NOT(ISNUMBER(D33)),"Enter usable count (0 allowed)",IF(OR(D33&lt;0,D33&lt;&gt;INT(SUM(D33))),"Usable: use whole count",IF(AND(MAX(C33-D33,0)&gt;0,NOT(ISNUMBER(F33))),"Enter estimated unit cost",IF(AND(COUNTA(F33)&gt;0,NOT(ISNUMBER(F33))),"Use numeric unit cost",IF(OR(F33&lt;0,AND(COUNTA(F33)&gt;0,F33&lt;&gt;ROUND(SUM(F33),2))),"Unit cost: use nonnegative cents",IF(AND(MAX(C33-D33,0)&gt;0,NOT(ISNUMBER(H33))),"Enter needed-by date",IF(AND(COUNTA(H33)&gt;0,NOT(ISNUMBER(H33))),"Use a valid needed-by date",IF(AND(COUNTA(H33)&gt;0,OR(H33&lt;1,H33&gt;2958465,H33&lt;&gt;INT(SUM(H33)))),"Use a valid needed-by date",IF(AND(COUNTA(I33)=0,COUNTA(J33)&gt;0),"Enter final total or clear date",IF(AND(COUNTA(I33)&gt;0,NOT(ISNUMBER(I33))),"Use numeric final total",IF(OR(I33&lt;0,AND(COUNTA(I33)&gt;0,I33&lt;&gt;ROUND(SUM(I33),2))),"Final total: use nonnegative cents",IF(AND(MAX(C33-D33,0)=0,I33&gt;0),"Update quantities for purchase",IF(AND(COUNTA(I33)&gt;0,NOT(ISNUMBER($B$6))),"Enter as-of date",IF(AND(COUNTA(I33)&gt;0,OR($B$6&lt;1,$B$6&gt;2958465,$B$6&lt;&gt;INT(SUM($B$6)))),"Invalid as-of date",IF(AND(COUNTA(I33)&gt;0,NOT(ISNUMBER(J33))),"Enter completion date",IF(AND(COUNTA(I33)&gt;0,OR(J33&lt;1,J33&gt;$B$6,J33&lt;&gt;INT(SUM(J33)))),"Completion must be on/before as-of",IF(AND(COUNTA(I33)&gt;0,M33=""),"Add final cost confirmation",IF(COUNTA(I33)&gt;0,"Final actual",IF(MAX(C33-D33,0)=0,"Reuse","Estimated"))))))))))))))))))))))))</x:f>
      </x:c>
      <x:c r="M33" s="41"/>
    </x:row>
    <x:row r="34" ht="38" customHeight="1">
      <x:c r="A34" s="41"/>
      <x:c r="B34" s="41"/>
      <x:c r="C34" s="63"/>
      <x:c r="D34" s="63"/>
      <x:c r="E34" s="64" t="str">
        <x:f>IF(L34="","",IF(OR(L34="Reuse",L34="Estimated",L34="Final actual"),MAX(C34-D34,0),"n.a."))</x:f>
      </x:c>
      <x:c r="F34" s="54"/>
      <x:c r="G34" s="55" t="str">
        <x:f>IF(L34="","",IF(OR(L34="Reuse",L34="Estimated",L34="Final actual"),IF(E34=0,0,ROUND(E34*F34,2)),"n.a."))</x:f>
      </x:c>
      <x:c r="H34" s="59"/>
      <x:c r="I34" s="54"/>
      <x:c r="J34" s="59"/>
      <x:c r="K34" s="55" t="str">
        <x:f>IF(L34="","",IF(OR(L34="Reuse",L34="Estimated",L34="Final actual"),IF(L34="Final actual",I34,G34),"n.a."))</x:f>
      </x:c>
      <x:c r="L34" s="44" t="str">
        <x:f>IF(COUNTA(A34:D34,F34,H34:J34,M34)=0,"",IF(A34="","Enter item / child",IF(NOT(OR(B34="School-confirmed",B34="Household need",B34="Optional choice")),"Choose priority",IF(NOT(ISNUMBER(C34)),"Enter required count",IF(OR(C34&lt;0,C34&lt;&gt;INT(SUM(C34))),"Required: use whole count",IF(NOT(ISNUMBER(D34)),"Enter usable count (0 allowed)",IF(OR(D34&lt;0,D34&lt;&gt;INT(SUM(D34))),"Usable: use whole count",IF(AND(MAX(C34-D34,0)&gt;0,NOT(ISNUMBER(F34))),"Enter estimated unit cost",IF(AND(COUNTA(F34)&gt;0,NOT(ISNUMBER(F34))),"Use numeric unit cost",IF(OR(F34&lt;0,AND(COUNTA(F34)&gt;0,F34&lt;&gt;ROUND(SUM(F34),2))),"Unit cost: use nonnegative cents",IF(AND(MAX(C34-D34,0)&gt;0,NOT(ISNUMBER(H34))),"Enter needed-by date",IF(AND(COUNTA(H34)&gt;0,NOT(ISNUMBER(H34))),"Use a valid needed-by date",IF(AND(COUNTA(H34)&gt;0,OR(H34&lt;1,H34&gt;2958465,H34&lt;&gt;INT(SUM(H34)))),"Use a valid needed-by date",IF(AND(COUNTA(I34)=0,COUNTA(J34)&gt;0),"Enter final total or clear date",IF(AND(COUNTA(I34)&gt;0,NOT(ISNUMBER(I34))),"Use numeric final total",IF(OR(I34&lt;0,AND(COUNTA(I34)&gt;0,I34&lt;&gt;ROUND(SUM(I34),2))),"Final total: use nonnegative cents",IF(AND(MAX(C34-D34,0)=0,I34&gt;0),"Update quantities for purchase",IF(AND(COUNTA(I34)&gt;0,NOT(ISNUMBER($B$6))),"Enter as-of date",IF(AND(COUNTA(I34)&gt;0,OR($B$6&lt;1,$B$6&gt;2958465,$B$6&lt;&gt;INT(SUM($B$6)))),"Invalid as-of date",IF(AND(COUNTA(I34)&gt;0,NOT(ISNUMBER(J34))),"Enter completion date",IF(AND(COUNTA(I34)&gt;0,OR(J34&lt;1,J34&gt;$B$6,J34&lt;&gt;INT(SUM(J34)))),"Completion must be on/before as-of",IF(AND(COUNTA(I34)&gt;0,M34=""),"Add final cost confirmation",IF(COUNTA(I34)&gt;0,"Final actual",IF(MAX(C34-D34,0)=0,"Reuse","Estimated"))))))))))))))))))))))))</x:f>
      </x:c>
      <x:c r="M34" s="41"/>
    </x:row>
    <x:row r="35" ht="38" customHeight="1">
      <x:c r="A35" s="41"/>
      <x:c r="B35" s="41"/>
      <x:c r="C35" s="63"/>
      <x:c r="D35" s="63"/>
      <x:c r="E35" s="64" t="str">
        <x:f>IF(L35="","",IF(OR(L35="Reuse",L35="Estimated",L35="Final actual"),MAX(C35-D35,0),"n.a."))</x:f>
      </x:c>
      <x:c r="F35" s="54"/>
      <x:c r="G35" s="55" t="str">
        <x:f>IF(L35="","",IF(OR(L35="Reuse",L35="Estimated",L35="Final actual"),IF(E35=0,0,ROUND(E35*F35,2)),"n.a."))</x:f>
      </x:c>
      <x:c r="H35" s="59"/>
      <x:c r="I35" s="54"/>
      <x:c r="J35" s="59"/>
      <x:c r="K35" s="55" t="str">
        <x:f>IF(L35="","",IF(OR(L35="Reuse",L35="Estimated",L35="Final actual"),IF(L35="Final actual",I35,G35),"n.a."))</x:f>
      </x:c>
      <x:c r="L35" s="44" t="str">
        <x:f>IF(COUNTA(A35:D35,F35,H35:J35,M35)=0,"",IF(A35="","Enter item / child",IF(NOT(OR(B35="School-confirmed",B35="Household need",B35="Optional choice")),"Choose priority",IF(NOT(ISNUMBER(C35)),"Enter required count",IF(OR(C35&lt;0,C35&lt;&gt;INT(SUM(C35))),"Required: use whole count",IF(NOT(ISNUMBER(D35)),"Enter usable count (0 allowed)",IF(OR(D35&lt;0,D35&lt;&gt;INT(SUM(D35))),"Usable: use whole count",IF(AND(MAX(C35-D35,0)&gt;0,NOT(ISNUMBER(F35))),"Enter estimated unit cost",IF(AND(COUNTA(F35)&gt;0,NOT(ISNUMBER(F35))),"Use numeric unit cost",IF(OR(F35&lt;0,AND(COUNTA(F35)&gt;0,F35&lt;&gt;ROUND(SUM(F35),2))),"Unit cost: use nonnegative cents",IF(AND(MAX(C35-D35,0)&gt;0,NOT(ISNUMBER(H35))),"Enter needed-by date",IF(AND(COUNTA(H35)&gt;0,NOT(ISNUMBER(H35))),"Use a valid needed-by date",IF(AND(COUNTA(H35)&gt;0,OR(H35&lt;1,H35&gt;2958465,H35&lt;&gt;INT(SUM(H35)))),"Use a valid needed-by date",IF(AND(COUNTA(I35)=0,COUNTA(J35)&gt;0),"Enter final total or clear date",IF(AND(COUNTA(I35)&gt;0,NOT(ISNUMBER(I35))),"Use numeric final total",IF(OR(I35&lt;0,AND(COUNTA(I35)&gt;0,I35&lt;&gt;ROUND(SUM(I35),2))),"Final total: use nonnegative cents",IF(AND(MAX(C35-D35,0)=0,I35&gt;0),"Update quantities for purchase",IF(AND(COUNTA(I35)&gt;0,NOT(ISNUMBER($B$6))),"Enter as-of date",IF(AND(COUNTA(I35)&gt;0,OR($B$6&lt;1,$B$6&gt;2958465,$B$6&lt;&gt;INT(SUM($B$6)))),"Invalid as-of date",IF(AND(COUNTA(I35)&gt;0,NOT(ISNUMBER(J35))),"Enter completion date",IF(AND(COUNTA(I35)&gt;0,OR(J35&lt;1,J35&gt;$B$6,J35&lt;&gt;INT(SUM(J35)))),"Completion must be on/before as-of",IF(AND(COUNTA(I35)&gt;0,M35=""),"Add final cost confirmation",IF(COUNTA(I35)&gt;0,"Final actual",IF(MAX(C35-D35,0)=0,"Reuse","Estimated"))))))))))))))))))))))))</x:f>
      </x:c>
      <x:c r="M35" s="41"/>
    </x:row>
    <x:row r="36" ht="38" customHeight="1">
      <x:c r="A36" s="41"/>
      <x:c r="B36" s="41"/>
      <x:c r="C36" s="63"/>
      <x:c r="D36" s="63"/>
      <x:c r="E36" s="64" t="str">
        <x:f>IF(L36="","",IF(OR(L36="Reuse",L36="Estimated",L36="Final actual"),MAX(C36-D36,0),"n.a."))</x:f>
      </x:c>
      <x:c r="F36" s="54"/>
      <x:c r="G36" s="55" t="str">
        <x:f>IF(L36="","",IF(OR(L36="Reuse",L36="Estimated",L36="Final actual"),IF(E36=0,0,ROUND(E36*F36,2)),"n.a."))</x:f>
      </x:c>
      <x:c r="H36" s="59"/>
      <x:c r="I36" s="54"/>
      <x:c r="J36" s="59"/>
      <x:c r="K36" s="55" t="str">
        <x:f>IF(L36="","",IF(OR(L36="Reuse",L36="Estimated",L36="Final actual"),IF(L36="Final actual",I36,G36),"n.a."))</x:f>
      </x:c>
      <x:c r="L36" s="44" t="str">
        <x:f>IF(COUNTA(A36:D36,F36,H36:J36,M36)=0,"",IF(A36="","Enter item / child",IF(NOT(OR(B36="School-confirmed",B36="Household need",B36="Optional choice")),"Choose priority",IF(NOT(ISNUMBER(C36)),"Enter required count",IF(OR(C36&lt;0,C36&lt;&gt;INT(SUM(C36))),"Required: use whole count",IF(NOT(ISNUMBER(D36)),"Enter usable count (0 allowed)",IF(OR(D36&lt;0,D36&lt;&gt;INT(SUM(D36))),"Usable: use whole count",IF(AND(MAX(C36-D36,0)&gt;0,NOT(ISNUMBER(F36))),"Enter estimated unit cost",IF(AND(COUNTA(F36)&gt;0,NOT(ISNUMBER(F36))),"Use numeric unit cost",IF(OR(F36&lt;0,AND(COUNTA(F36)&gt;0,F36&lt;&gt;ROUND(SUM(F36),2))),"Unit cost: use nonnegative cents",IF(AND(MAX(C36-D36,0)&gt;0,NOT(ISNUMBER(H36))),"Enter needed-by date",IF(AND(COUNTA(H36)&gt;0,NOT(ISNUMBER(H36))),"Use a valid needed-by date",IF(AND(COUNTA(H36)&gt;0,OR(H36&lt;1,H36&gt;2958465,H36&lt;&gt;INT(SUM(H36)))),"Use a valid needed-by date",IF(AND(COUNTA(I36)=0,COUNTA(J36)&gt;0),"Enter final total or clear date",IF(AND(COUNTA(I36)&gt;0,NOT(ISNUMBER(I36))),"Use numeric final total",IF(OR(I36&lt;0,AND(COUNTA(I36)&gt;0,I36&lt;&gt;ROUND(SUM(I36),2))),"Final total: use nonnegative cents",IF(AND(MAX(C36-D36,0)=0,I36&gt;0),"Update quantities for purchase",IF(AND(COUNTA(I36)&gt;0,NOT(ISNUMBER($B$6))),"Enter as-of date",IF(AND(COUNTA(I36)&gt;0,OR($B$6&lt;1,$B$6&gt;2958465,$B$6&lt;&gt;INT(SUM($B$6)))),"Invalid as-of date",IF(AND(COUNTA(I36)&gt;0,NOT(ISNUMBER(J36))),"Enter completion date",IF(AND(COUNTA(I36)&gt;0,OR(J36&lt;1,J36&gt;$B$6,J36&lt;&gt;INT(SUM(J36)))),"Completion must be on/before as-of",IF(AND(COUNTA(I36)&gt;0,M36=""),"Add final cost confirmation",IF(COUNTA(I36)&gt;0,"Final actual",IF(MAX(C36-D36,0)=0,"Reuse","Estimated"))))))))))))))))))))))))</x:f>
      </x:c>
      <x:c r="M36" s="41"/>
    </x:row>
    <x:row r="37" ht="38" customHeight="1">
      <x:c r="A37" s="41"/>
      <x:c r="B37" s="41"/>
      <x:c r="C37" s="63"/>
      <x:c r="D37" s="63"/>
      <x:c r="E37" s="64" t="str">
        <x:f>IF(L37="","",IF(OR(L37="Reuse",L37="Estimated",L37="Final actual"),MAX(C37-D37,0),"n.a."))</x:f>
      </x:c>
      <x:c r="F37" s="54"/>
      <x:c r="G37" s="55" t="str">
        <x:f>IF(L37="","",IF(OR(L37="Reuse",L37="Estimated",L37="Final actual"),IF(E37=0,0,ROUND(E37*F37,2)),"n.a."))</x:f>
      </x:c>
      <x:c r="H37" s="59"/>
      <x:c r="I37" s="54"/>
      <x:c r="J37" s="59"/>
      <x:c r="K37" s="55" t="str">
        <x:f>IF(L37="","",IF(OR(L37="Reuse",L37="Estimated",L37="Final actual"),IF(L37="Final actual",I37,G37),"n.a."))</x:f>
      </x:c>
      <x:c r="L37" s="44" t="str">
        <x:f>IF(COUNTA(A37:D37,F37,H37:J37,M37)=0,"",IF(A37="","Enter item / child",IF(NOT(OR(B37="School-confirmed",B37="Household need",B37="Optional choice")),"Choose priority",IF(NOT(ISNUMBER(C37)),"Enter required count",IF(OR(C37&lt;0,C37&lt;&gt;INT(SUM(C37))),"Required: use whole count",IF(NOT(ISNUMBER(D37)),"Enter usable count (0 allowed)",IF(OR(D37&lt;0,D37&lt;&gt;INT(SUM(D37))),"Usable: use whole count",IF(AND(MAX(C37-D37,0)&gt;0,NOT(ISNUMBER(F37))),"Enter estimated unit cost",IF(AND(COUNTA(F37)&gt;0,NOT(ISNUMBER(F37))),"Use numeric unit cost",IF(OR(F37&lt;0,AND(COUNTA(F37)&gt;0,F37&lt;&gt;ROUND(SUM(F37),2))),"Unit cost: use nonnegative cents",IF(AND(MAX(C37-D37,0)&gt;0,NOT(ISNUMBER(H37))),"Enter needed-by date",IF(AND(COUNTA(H37)&gt;0,NOT(ISNUMBER(H37))),"Use a valid needed-by date",IF(AND(COUNTA(H37)&gt;0,OR(H37&lt;1,H37&gt;2958465,H37&lt;&gt;INT(SUM(H37)))),"Use a valid needed-by date",IF(AND(COUNTA(I37)=0,COUNTA(J37)&gt;0),"Enter final total or clear date",IF(AND(COUNTA(I37)&gt;0,NOT(ISNUMBER(I37))),"Use numeric final total",IF(OR(I37&lt;0,AND(COUNTA(I37)&gt;0,I37&lt;&gt;ROUND(SUM(I37),2))),"Final total: use nonnegative cents",IF(AND(MAX(C37-D37,0)=0,I37&gt;0),"Update quantities for purchase",IF(AND(COUNTA(I37)&gt;0,NOT(ISNUMBER($B$6))),"Enter as-of date",IF(AND(COUNTA(I37)&gt;0,OR($B$6&lt;1,$B$6&gt;2958465,$B$6&lt;&gt;INT(SUM($B$6)))),"Invalid as-of date",IF(AND(COUNTA(I37)&gt;0,NOT(ISNUMBER(J37))),"Enter completion date",IF(AND(COUNTA(I37)&gt;0,OR(J37&lt;1,J37&gt;$B$6,J37&lt;&gt;INT(SUM(J37)))),"Completion must be on/before as-of",IF(AND(COUNTA(I37)&gt;0,M37=""),"Add final cost confirmation",IF(COUNTA(I37)&gt;0,"Final actual",IF(MAX(C37-D37,0)=0,"Reuse","Estimated"))))))))))))))))))))))))</x:f>
      </x:c>
      <x:c r="M37" s="41"/>
    </x:row>
    <x:row r="38" ht="38" customHeight="1">
      <x:c r="A38" s="41"/>
      <x:c r="B38" s="41"/>
      <x:c r="C38" s="63"/>
      <x:c r="D38" s="63"/>
      <x:c r="E38" s="64" t="str">
        <x:f>IF(L38="","",IF(OR(L38="Reuse",L38="Estimated",L38="Final actual"),MAX(C38-D38,0),"n.a."))</x:f>
      </x:c>
      <x:c r="F38" s="54"/>
      <x:c r="G38" s="55" t="str">
        <x:f>IF(L38="","",IF(OR(L38="Reuse",L38="Estimated",L38="Final actual"),IF(E38=0,0,ROUND(E38*F38,2)),"n.a."))</x:f>
      </x:c>
      <x:c r="H38" s="59"/>
      <x:c r="I38" s="54"/>
      <x:c r="J38" s="59"/>
      <x:c r="K38" s="55" t="str">
        <x:f>IF(L38="","",IF(OR(L38="Reuse",L38="Estimated",L38="Final actual"),IF(L38="Final actual",I38,G38),"n.a."))</x:f>
      </x:c>
      <x:c r="L38" s="44" t="str">
        <x:f>IF(COUNTA(A38:D38,F38,H38:J38,M38)=0,"",IF(A38="","Enter item / child",IF(NOT(OR(B38="School-confirmed",B38="Household need",B38="Optional choice")),"Choose priority",IF(NOT(ISNUMBER(C38)),"Enter required count",IF(OR(C38&lt;0,C38&lt;&gt;INT(SUM(C38))),"Required: use whole count",IF(NOT(ISNUMBER(D38)),"Enter usable count (0 allowed)",IF(OR(D38&lt;0,D38&lt;&gt;INT(SUM(D38))),"Usable: use whole count",IF(AND(MAX(C38-D38,0)&gt;0,NOT(ISNUMBER(F38))),"Enter estimated unit cost",IF(AND(COUNTA(F38)&gt;0,NOT(ISNUMBER(F38))),"Use numeric unit cost",IF(OR(F38&lt;0,AND(COUNTA(F38)&gt;0,F38&lt;&gt;ROUND(SUM(F38),2))),"Unit cost: use nonnegative cents",IF(AND(MAX(C38-D38,0)&gt;0,NOT(ISNUMBER(H38))),"Enter needed-by date",IF(AND(COUNTA(H38)&gt;0,NOT(ISNUMBER(H38))),"Use a valid needed-by date",IF(AND(COUNTA(H38)&gt;0,OR(H38&lt;1,H38&gt;2958465,H38&lt;&gt;INT(SUM(H38)))),"Use a valid needed-by date",IF(AND(COUNTA(I38)=0,COUNTA(J38)&gt;0),"Enter final total or clear date",IF(AND(COUNTA(I38)&gt;0,NOT(ISNUMBER(I38))),"Use numeric final total",IF(OR(I38&lt;0,AND(COUNTA(I38)&gt;0,I38&lt;&gt;ROUND(SUM(I38),2))),"Final total: use nonnegative cents",IF(AND(MAX(C38-D38,0)=0,I38&gt;0),"Update quantities for purchase",IF(AND(COUNTA(I38)&gt;0,NOT(ISNUMBER($B$6))),"Enter as-of date",IF(AND(COUNTA(I38)&gt;0,OR($B$6&lt;1,$B$6&gt;2958465,$B$6&lt;&gt;INT(SUM($B$6)))),"Invalid as-of date",IF(AND(COUNTA(I38)&gt;0,NOT(ISNUMBER(J38))),"Enter completion date",IF(AND(COUNTA(I38)&gt;0,OR(J38&lt;1,J38&gt;$B$6,J38&lt;&gt;INT(SUM(J38)))),"Completion must be on/before as-of",IF(AND(COUNTA(I38)&gt;0,M38=""),"Add final cost confirmation",IF(COUNTA(I38)&gt;0,"Final actual",IF(MAX(C38-D38,0)=0,"Reuse","Estimated"))))))))))))))))))))))))</x:f>
      </x:c>
      <x:c r="M38" s="41"/>
    </x:row>
    <x:row r="39" ht="38" customHeight="1">
      <x:c r="A39" s="41"/>
      <x:c r="B39" s="41"/>
      <x:c r="C39" s="63"/>
      <x:c r="D39" s="63"/>
      <x:c r="E39" s="64" t="str">
        <x:f>IF(L39="","",IF(OR(L39="Reuse",L39="Estimated",L39="Final actual"),MAX(C39-D39,0),"n.a."))</x:f>
      </x:c>
      <x:c r="F39" s="54"/>
      <x:c r="G39" s="55" t="str">
        <x:f>IF(L39="","",IF(OR(L39="Reuse",L39="Estimated",L39="Final actual"),IF(E39=0,0,ROUND(E39*F39,2)),"n.a."))</x:f>
      </x:c>
      <x:c r="H39" s="59"/>
      <x:c r="I39" s="54"/>
      <x:c r="J39" s="59"/>
      <x:c r="K39" s="55" t="str">
        <x:f>IF(L39="","",IF(OR(L39="Reuse",L39="Estimated",L39="Final actual"),IF(L39="Final actual",I39,G39),"n.a."))</x:f>
      </x:c>
      <x:c r="L39" s="44" t="str">
        <x:f>IF(COUNTA(A39:D39,F39,H39:J39,M39)=0,"",IF(A39="","Enter item / child",IF(NOT(OR(B39="School-confirmed",B39="Household need",B39="Optional choice")),"Choose priority",IF(NOT(ISNUMBER(C39)),"Enter required count",IF(OR(C39&lt;0,C39&lt;&gt;INT(SUM(C39))),"Required: use whole count",IF(NOT(ISNUMBER(D39)),"Enter usable count (0 allowed)",IF(OR(D39&lt;0,D39&lt;&gt;INT(SUM(D39))),"Usable: use whole count",IF(AND(MAX(C39-D39,0)&gt;0,NOT(ISNUMBER(F39))),"Enter estimated unit cost",IF(AND(COUNTA(F39)&gt;0,NOT(ISNUMBER(F39))),"Use numeric unit cost",IF(OR(F39&lt;0,AND(COUNTA(F39)&gt;0,F39&lt;&gt;ROUND(SUM(F39),2))),"Unit cost: use nonnegative cents",IF(AND(MAX(C39-D39,0)&gt;0,NOT(ISNUMBER(H39))),"Enter needed-by date",IF(AND(COUNTA(H39)&gt;0,NOT(ISNUMBER(H39))),"Use a valid needed-by date",IF(AND(COUNTA(H39)&gt;0,OR(H39&lt;1,H39&gt;2958465,H39&lt;&gt;INT(SUM(H39)))),"Use a valid needed-by date",IF(AND(COUNTA(I39)=0,COUNTA(J39)&gt;0),"Enter final total or clear date",IF(AND(COUNTA(I39)&gt;0,NOT(ISNUMBER(I39))),"Use numeric final total",IF(OR(I39&lt;0,AND(COUNTA(I39)&gt;0,I39&lt;&gt;ROUND(SUM(I39),2))),"Final total: use nonnegative cents",IF(AND(MAX(C39-D39,0)=0,I39&gt;0),"Update quantities for purchase",IF(AND(COUNTA(I39)&gt;0,NOT(ISNUMBER($B$6))),"Enter as-of date",IF(AND(COUNTA(I39)&gt;0,OR($B$6&lt;1,$B$6&gt;2958465,$B$6&lt;&gt;INT(SUM($B$6)))),"Invalid as-of date",IF(AND(COUNTA(I39)&gt;0,NOT(ISNUMBER(J39))),"Enter completion date",IF(AND(COUNTA(I39)&gt;0,OR(J39&lt;1,J39&gt;$B$6,J39&lt;&gt;INT(SUM(J39)))),"Completion must be on/before as-of",IF(AND(COUNTA(I39)&gt;0,M39=""),"Add final cost confirmation",IF(COUNTA(I39)&gt;0,"Final actual",IF(MAX(C39-D39,0)=0,"Reuse","Estimated"))))))))))))))))))))))))</x:f>
      </x:c>
      <x:c r="M39" s="41"/>
    </x:row>
    <x:row r="40" ht="38" customHeight="1">
      <x:c r="A40" s="41"/>
      <x:c r="B40" s="41"/>
      <x:c r="C40" s="63"/>
      <x:c r="D40" s="63"/>
      <x:c r="E40" s="64" t="str">
        <x:f>IF(L40="","",IF(OR(L40="Reuse",L40="Estimated",L40="Final actual"),MAX(C40-D40,0),"n.a."))</x:f>
      </x:c>
      <x:c r="F40" s="54"/>
      <x:c r="G40" s="55" t="str">
        <x:f>IF(L40="","",IF(OR(L40="Reuse",L40="Estimated",L40="Final actual"),IF(E40=0,0,ROUND(E40*F40,2)),"n.a."))</x:f>
      </x:c>
      <x:c r="H40" s="59"/>
      <x:c r="I40" s="54"/>
      <x:c r="J40" s="59"/>
      <x:c r="K40" s="55" t="str">
        <x:f>IF(L40="","",IF(OR(L40="Reuse",L40="Estimated",L40="Final actual"),IF(L40="Final actual",I40,G40),"n.a."))</x:f>
      </x:c>
      <x:c r="L40" s="44" t="str">
        <x:f>IF(COUNTA(A40:D40,F40,H40:J40,M40)=0,"",IF(A40="","Enter item / child",IF(NOT(OR(B40="School-confirmed",B40="Household need",B40="Optional choice")),"Choose priority",IF(NOT(ISNUMBER(C40)),"Enter required count",IF(OR(C40&lt;0,C40&lt;&gt;INT(SUM(C40))),"Required: use whole count",IF(NOT(ISNUMBER(D40)),"Enter usable count (0 allowed)",IF(OR(D40&lt;0,D40&lt;&gt;INT(SUM(D40))),"Usable: use whole count",IF(AND(MAX(C40-D40,0)&gt;0,NOT(ISNUMBER(F40))),"Enter estimated unit cost",IF(AND(COUNTA(F40)&gt;0,NOT(ISNUMBER(F40))),"Use numeric unit cost",IF(OR(F40&lt;0,AND(COUNTA(F40)&gt;0,F40&lt;&gt;ROUND(SUM(F40),2))),"Unit cost: use nonnegative cents",IF(AND(MAX(C40-D40,0)&gt;0,NOT(ISNUMBER(H40))),"Enter needed-by date",IF(AND(COUNTA(H40)&gt;0,NOT(ISNUMBER(H40))),"Use a valid needed-by date",IF(AND(COUNTA(H40)&gt;0,OR(H40&lt;1,H40&gt;2958465,H40&lt;&gt;INT(SUM(H40)))),"Use a valid needed-by date",IF(AND(COUNTA(I40)=0,COUNTA(J40)&gt;0),"Enter final total or clear date",IF(AND(COUNTA(I40)&gt;0,NOT(ISNUMBER(I40))),"Use numeric final total",IF(OR(I40&lt;0,AND(COUNTA(I40)&gt;0,I40&lt;&gt;ROUND(SUM(I40),2))),"Final total: use nonnegative cents",IF(AND(MAX(C40-D40,0)=0,I40&gt;0),"Update quantities for purchase",IF(AND(COUNTA(I40)&gt;0,NOT(ISNUMBER($B$6))),"Enter as-of date",IF(AND(COUNTA(I40)&gt;0,OR($B$6&lt;1,$B$6&gt;2958465,$B$6&lt;&gt;INT(SUM($B$6)))),"Invalid as-of date",IF(AND(COUNTA(I40)&gt;0,NOT(ISNUMBER(J40))),"Enter completion date",IF(AND(COUNTA(I40)&gt;0,OR(J40&lt;1,J40&gt;$B$6,J40&lt;&gt;INT(SUM(J40)))),"Completion must be on/before as-of",IF(AND(COUNTA(I40)&gt;0,M40=""),"Add final cost confirmation",IF(COUNTA(I40)&gt;0,"Final actual",IF(MAX(C40-D40,0)=0,"Reuse","Estimated"))))))))))))))))))))))))</x:f>
      </x:c>
      <x:c r="M40" s="41"/>
    </x:row>
    <x:row r="41" ht="38" customHeight="1">
      <x:c r="A41" s="41"/>
      <x:c r="B41" s="41"/>
      <x:c r="C41" s="63"/>
      <x:c r="D41" s="63"/>
      <x:c r="E41" s="64" t="str">
        <x:f>IF(L41="","",IF(OR(L41="Reuse",L41="Estimated",L41="Final actual"),MAX(C41-D41,0),"n.a."))</x:f>
      </x:c>
      <x:c r="F41" s="54"/>
      <x:c r="G41" s="55" t="str">
        <x:f>IF(L41="","",IF(OR(L41="Reuse",L41="Estimated",L41="Final actual"),IF(E41=0,0,ROUND(E41*F41,2)),"n.a."))</x:f>
      </x:c>
      <x:c r="H41" s="59"/>
      <x:c r="I41" s="54"/>
      <x:c r="J41" s="59"/>
      <x:c r="K41" s="55" t="str">
        <x:f>IF(L41="","",IF(OR(L41="Reuse",L41="Estimated",L41="Final actual"),IF(L41="Final actual",I41,G41),"n.a."))</x:f>
      </x:c>
      <x:c r="L41" s="44" t="str">
        <x:f>IF(COUNTA(A41:D41,F41,H41:J41,M41)=0,"",IF(A41="","Enter item / child",IF(NOT(OR(B41="School-confirmed",B41="Household need",B41="Optional choice")),"Choose priority",IF(NOT(ISNUMBER(C41)),"Enter required count",IF(OR(C41&lt;0,C41&lt;&gt;INT(SUM(C41))),"Required: use whole count",IF(NOT(ISNUMBER(D41)),"Enter usable count (0 allowed)",IF(OR(D41&lt;0,D41&lt;&gt;INT(SUM(D41))),"Usable: use whole count",IF(AND(MAX(C41-D41,0)&gt;0,NOT(ISNUMBER(F41))),"Enter estimated unit cost",IF(AND(COUNTA(F41)&gt;0,NOT(ISNUMBER(F41))),"Use numeric unit cost",IF(OR(F41&lt;0,AND(COUNTA(F41)&gt;0,F41&lt;&gt;ROUND(SUM(F41),2))),"Unit cost: use nonnegative cents",IF(AND(MAX(C41-D41,0)&gt;0,NOT(ISNUMBER(H41))),"Enter needed-by date",IF(AND(COUNTA(H41)&gt;0,NOT(ISNUMBER(H41))),"Use a valid needed-by date",IF(AND(COUNTA(H41)&gt;0,OR(H41&lt;1,H41&gt;2958465,H41&lt;&gt;INT(SUM(H41)))),"Use a valid needed-by date",IF(AND(COUNTA(I41)=0,COUNTA(J41)&gt;0),"Enter final total or clear date",IF(AND(COUNTA(I41)&gt;0,NOT(ISNUMBER(I41))),"Use numeric final total",IF(OR(I41&lt;0,AND(COUNTA(I41)&gt;0,I41&lt;&gt;ROUND(SUM(I41),2))),"Final total: use nonnegative cents",IF(AND(MAX(C41-D41,0)=0,I41&gt;0),"Update quantities for purchase",IF(AND(COUNTA(I41)&gt;0,NOT(ISNUMBER($B$6))),"Enter as-of date",IF(AND(COUNTA(I41)&gt;0,OR($B$6&lt;1,$B$6&gt;2958465,$B$6&lt;&gt;INT(SUM($B$6)))),"Invalid as-of date",IF(AND(COUNTA(I41)&gt;0,NOT(ISNUMBER(J41))),"Enter completion date",IF(AND(COUNTA(I41)&gt;0,OR(J41&lt;1,J41&gt;$B$6,J41&lt;&gt;INT(SUM(J41)))),"Completion must be on/before as-of",IF(AND(COUNTA(I41)&gt;0,M41=""),"Add final cost confirmation",IF(COUNTA(I41)&gt;0,"Final actual",IF(MAX(C41-D41,0)=0,"Reuse","Estimated"))))))))))))))))))))))))</x:f>
      </x:c>
      <x:c r="M41" s="41"/>
    </x:row>
    <x:row r="42" ht="38" customHeight="1">
      <x:c r="A42" s="41"/>
      <x:c r="B42" s="41"/>
      <x:c r="C42" s="63"/>
      <x:c r="D42" s="63"/>
      <x:c r="E42" s="64" t="str">
        <x:f>IF(L42="","",IF(OR(L42="Reuse",L42="Estimated",L42="Final actual"),MAX(C42-D42,0),"n.a."))</x:f>
      </x:c>
      <x:c r="F42" s="54"/>
      <x:c r="G42" s="55" t="str">
        <x:f>IF(L42="","",IF(OR(L42="Reuse",L42="Estimated",L42="Final actual"),IF(E42=0,0,ROUND(E42*F42,2)),"n.a."))</x:f>
      </x:c>
      <x:c r="H42" s="59"/>
      <x:c r="I42" s="54"/>
      <x:c r="J42" s="59"/>
      <x:c r="K42" s="55" t="str">
        <x:f>IF(L42="","",IF(OR(L42="Reuse",L42="Estimated",L42="Final actual"),IF(L42="Final actual",I42,G42),"n.a."))</x:f>
      </x:c>
      <x:c r="L42" s="44" t="str">
        <x:f>IF(COUNTA(A42:D42,F42,H42:J42,M42)=0,"",IF(A42="","Enter item / child",IF(NOT(OR(B42="School-confirmed",B42="Household need",B42="Optional choice")),"Choose priority",IF(NOT(ISNUMBER(C42)),"Enter required count",IF(OR(C42&lt;0,C42&lt;&gt;INT(SUM(C42))),"Required: use whole count",IF(NOT(ISNUMBER(D42)),"Enter usable count (0 allowed)",IF(OR(D42&lt;0,D42&lt;&gt;INT(SUM(D42))),"Usable: use whole count",IF(AND(MAX(C42-D42,0)&gt;0,NOT(ISNUMBER(F42))),"Enter estimated unit cost",IF(AND(COUNTA(F42)&gt;0,NOT(ISNUMBER(F42))),"Use numeric unit cost",IF(OR(F42&lt;0,AND(COUNTA(F42)&gt;0,F42&lt;&gt;ROUND(SUM(F42),2))),"Unit cost: use nonnegative cents",IF(AND(MAX(C42-D42,0)&gt;0,NOT(ISNUMBER(H42))),"Enter needed-by date",IF(AND(COUNTA(H42)&gt;0,NOT(ISNUMBER(H42))),"Use a valid needed-by date",IF(AND(COUNTA(H42)&gt;0,OR(H42&lt;1,H42&gt;2958465,H42&lt;&gt;INT(SUM(H42)))),"Use a valid needed-by date",IF(AND(COUNTA(I42)=0,COUNTA(J42)&gt;0),"Enter final total or clear date",IF(AND(COUNTA(I42)&gt;0,NOT(ISNUMBER(I42))),"Use numeric final total",IF(OR(I42&lt;0,AND(COUNTA(I42)&gt;0,I42&lt;&gt;ROUND(SUM(I42),2))),"Final total: use nonnegative cents",IF(AND(MAX(C42-D42,0)=0,I42&gt;0),"Update quantities for purchase",IF(AND(COUNTA(I42)&gt;0,NOT(ISNUMBER($B$6))),"Enter as-of date",IF(AND(COUNTA(I42)&gt;0,OR($B$6&lt;1,$B$6&gt;2958465,$B$6&lt;&gt;INT(SUM($B$6)))),"Invalid as-of date",IF(AND(COUNTA(I42)&gt;0,NOT(ISNUMBER(J42))),"Enter completion date",IF(AND(COUNTA(I42)&gt;0,OR(J42&lt;1,J42&gt;$B$6,J42&lt;&gt;INT(SUM(J42)))),"Completion must be on/before as-of",IF(AND(COUNTA(I42)&gt;0,M42=""),"Add final cost confirmation",IF(COUNTA(I42)&gt;0,"Final actual",IF(MAX(C42-D42,0)=0,"Reuse","Estimated"))))))))))))))))))))))))</x:f>
      </x:c>
      <x:c r="M42" s="41"/>
    </x:row>
    <x:row r="43" ht="38" customHeight="1">
      <x:c r="A43" s="41"/>
      <x:c r="B43" s="41"/>
      <x:c r="C43" s="63"/>
      <x:c r="D43" s="63"/>
      <x:c r="E43" s="64" t="str">
        <x:f>IF(L43="","",IF(OR(L43="Reuse",L43="Estimated",L43="Final actual"),MAX(C43-D43,0),"n.a."))</x:f>
      </x:c>
      <x:c r="F43" s="54"/>
      <x:c r="G43" s="55" t="str">
        <x:f>IF(L43="","",IF(OR(L43="Reuse",L43="Estimated",L43="Final actual"),IF(E43=0,0,ROUND(E43*F43,2)),"n.a."))</x:f>
      </x:c>
      <x:c r="H43" s="59"/>
      <x:c r="I43" s="54"/>
      <x:c r="J43" s="59"/>
      <x:c r="K43" s="55" t="str">
        <x:f>IF(L43="","",IF(OR(L43="Reuse",L43="Estimated",L43="Final actual"),IF(L43="Final actual",I43,G43),"n.a."))</x:f>
      </x:c>
      <x:c r="L43" s="44" t="str">
        <x:f>IF(COUNTA(A43:D43,F43,H43:J43,M43)=0,"",IF(A43="","Enter item / child",IF(NOT(OR(B43="School-confirmed",B43="Household need",B43="Optional choice")),"Choose priority",IF(NOT(ISNUMBER(C43)),"Enter required count",IF(OR(C43&lt;0,C43&lt;&gt;INT(SUM(C43))),"Required: use whole count",IF(NOT(ISNUMBER(D43)),"Enter usable count (0 allowed)",IF(OR(D43&lt;0,D43&lt;&gt;INT(SUM(D43))),"Usable: use whole count",IF(AND(MAX(C43-D43,0)&gt;0,NOT(ISNUMBER(F43))),"Enter estimated unit cost",IF(AND(COUNTA(F43)&gt;0,NOT(ISNUMBER(F43))),"Use numeric unit cost",IF(OR(F43&lt;0,AND(COUNTA(F43)&gt;0,F43&lt;&gt;ROUND(SUM(F43),2))),"Unit cost: use nonnegative cents",IF(AND(MAX(C43-D43,0)&gt;0,NOT(ISNUMBER(H43))),"Enter needed-by date",IF(AND(COUNTA(H43)&gt;0,NOT(ISNUMBER(H43))),"Use a valid needed-by date",IF(AND(COUNTA(H43)&gt;0,OR(H43&lt;1,H43&gt;2958465,H43&lt;&gt;INT(SUM(H43)))),"Use a valid needed-by date",IF(AND(COUNTA(I43)=0,COUNTA(J43)&gt;0),"Enter final total or clear date",IF(AND(COUNTA(I43)&gt;0,NOT(ISNUMBER(I43))),"Use numeric final total",IF(OR(I43&lt;0,AND(COUNTA(I43)&gt;0,I43&lt;&gt;ROUND(SUM(I43),2))),"Final total: use nonnegative cents",IF(AND(MAX(C43-D43,0)=0,I43&gt;0),"Update quantities for purchase",IF(AND(COUNTA(I43)&gt;0,NOT(ISNUMBER($B$6))),"Enter as-of date",IF(AND(COUNTA(I43)&gt;0,OR($B$6&lt;1,$B$6&gt;2958465,$B$6&lt;&gt;INT(SUM($B$6)))),"Invalid as-of date",IF(AND(COUNTA(I43)&gt;0,NOT(ISNUMBER(J43))),"Enter completion date",IF(AND(COUNTA(I43)&gt;0,OR(J43&lt;1,J43&gt;$B$6,J43&lt;&gt;INT(SUM(J43)))),"Completion must be on/before as-of",IF(AND(COUNTA(I43)&gt;0,M43=""),"Add final cost confirmation",IF(COUNTA(I43)&gt;0,"Final actual",IF(MAX(C43-D43,0)=0,"Reuse","Estimated"))))))))))))))))))))))))</x:f>
      </x:c>
      <x:c r="M43" s="41"/>
    </x:row>
    <x:row r="44" ht="38" customHeight="1">
      <x:c r="A44" s="41"/>
      <x:c r="B44" s="41"/>
      <x:c r="C44" s="63"/>
      <x:c r="D44" s="63"/>
      <x:c r="E44" s="64" t="str">
        <x:f>IF(L44="","",IF(OR(L44="Reuse",L44="Estimated",L44="Final actual"),MAX(C44-D44,0),"n.a."))</x:f>
      </x:c>
      <x:c r="F44" s="54"/>
      <x:c r="G44" s="55" t="str">
        <x:f>IF(L44="","",IF(OR(L44="Reuse",L44="Estimated",L44="Final actual"),IF(E44=0,0,ROUND(E44*F44,2)),"n.a."))</x:f>
      </x:c>
      <x:c r="H44" s="59"/>
      <x:c r="I44" s="54"/>
      <x:c r="J44" s="59"/>
      <x:c r="K44" s="55" t="str">
        <x:f>IF(L44="","",IF(OR(L44="Reuse",L44="Estimated",L44="Final actual"),IF(L44="Final actual",I44,G44),"n.a."))</x:f>
      </x:c>
      <x:c r="L44" s="44" t="str">
        <x:f>IF(COUNTA(A44:D44,F44,H44:J44,M44)=0,"",IF(A44="","Enter item / child",IF(NOT(OR(B44="School-confirmed",B44="Household need",B44="Optional choice")),"Choose priority",IF(NOT(ISNUMBER(C44)),"Enter required count",IF(OR(C44&lt;0,C44&lt;&gt;INT(SUM(C44))),"Required: use whole count",IF(NOT(ISNUMBER(D44)),"Enter usable count (0 allowed)",IF(OR(D44&lt;0,D44&lt;&gt;INT(SUM(D44))),"Usable: use whole count",IF(AND(MAX(C44-D44,0)&gt;0,NOT(ISNUMBER(F44))),"Enter estimated unit cost",IF(AND(COUNTA(F44)&gt;0,NOT(ISNUMBER(F44))),"Use numeric unit cost",IF(OR(F44&lt;0,AND(COUNTA(F44)&gt;0,F44&lt;&gt;ROUND(SUM(F44),2))),"Unit cost: use nonnegative cents",IF(AND(MAX(C44-D44,0)&gt;0,NOT(ISNUMBER(H44))),"Enter needed-by date",IF(AND(COUNTA(H44)&gt;0,NOT(ISNUMBER(H44))),"Use a valid needed-by date",IF(AND(COUNTA(H44)&gt;0,OR(H44&lt;1,H44&gt;2958465,H44&lt;&gt;INT(SUM(H44)))),"Use a valid needed-by date",IF(AND(COUNTA(I44)=0,COUNTA(J44)&gt;0),"Enter final total or clear date",IF(AND(COUNTA(I44)&gt;0,NOT(ISNUMBER(I44))),"Use numeric final total",IF(OR(I44&lt;0,AND(COUNTA(I44)&gt;0,I44&lt;&gt;ROUND(SUM(I44),2))),"Final total: use nonnegative cents",IF(AND(MAX(C44-D44,0)=0,I44&gt;0),"Update quantities for purchase",IF(AND(COUNTA(I44)&gt;0,NOT(ISNUMBER($B$6))),"Enter as-of date",IF(AND(COUNTA(I44)&gt;0,OR($B$6&lt;1,$B$6&gt;2958465,$B$6&lt;&gt;INT(SUM($B$6)))),"Invalid as-of date",IF(AND(COUNTA(I44)&gt;0,NOT(ISNUMBER(J44))),"Enter completion date",IF(AND(COUNTA(I44)&gt;0,OR(J44&lt;1,J44&gt;$B$6,J44&lt;&gt;INT(SUM(J44)))),"Completion must be on/before as-of",IF(AND(COUNTA(I44)&gt;0,M44=""),"Add final cost confirmation",IF(COUNTA(I44)&gt;0,"Final actual",IF(MAX(C44-D44,0)=0,"Reuse","Estimated"))))))))))))))))))))))))</x:f>
      </x:c>
      <x:c r="M44" s="41"/>
    </x:row>
    <x:row r="45" ht="38" customHeight="1">
      <x:c r="A45" s="41"/>
      <x:c r="B45" s="41"/>
      <x:c r="C45" s="63"/>
      <x:c r="D45" s="63"/>
      <x:c r="E45" s="64" t="str">
        <x:f>IF(L45="","",IF(OR(L45="Reuse",L45="Estimated",L45="Final actual"),MAX(C45-D45,0),"n.a."))</x:f>
      </x:c>
      <x:c r="F45" s="54"/>
      <x:c r="G45" s="55" t="str">
        <x:f>IF(L45="","",IF(OR(L45="Reuse",L45="Estimated",L45="Final actual"),IF(E45=0,0,ROUND(E45*F45,2)),"n.a."))</x:f>
      </x:c>
      <x:c r="H45" s="59"/>
      <x:c r="I45" s="54"/>
      <x:c r="J45" s="59"/>
      <x:c r="K45" s="55" t="str">
        <x:f>IF(L45="","",IF(OR(L45="Reuse",L45="Estimated",L45="Final actual"),IF(L45="Final actual",I45,G45),"n.a."))</x:f>
      </x:c>
      <x:c r="L45" s="44" t="str">
        <x:f>IF(COUNTA(A45:D45,F45,H45:J45,M45)=0,"",IF(A45="","Enter item / child",IF(NOT(OR(B45="School-confirmed",B45="Household need",B45="Optional choice")),"Choose priority",IF(NOT(ISNUMBER(C45)),"Enter required count",IF(OR(C45&lt;0,C45&lt;&gt;INT(SUM(C45))),"Required: use whole count",IF(NOT(ISNUMBER(D45)),"Enter usable count (0 allowed)",IF(OR(D45&lt;0,D45&lt;&gt;INT(SUM(D45))),"Usable: use whole count",IF(AND(MAX(C45-D45,0)&gt;0,NOT(ISNUMBER(F45))),"Enter estimated unit cost",IF(AND(COUNTA(F45)&gt;0,NOT(ISNUMBER(F45))),"Use numeric unit cost",IF(OR(F45&lt;0,AND(COUNTA(F45)&gt;0,F45&lt;&gt;ROUND(SUM(F45),2))),"Unit cost: use nonnegative cents",IF(AND(MAX(C45-D45,0)&gt;0,NOT(ISNUMBER(H45))),"Enter needed-by date",IF(AND(COUNTA(H45)&gt;0,NOT(ISNUMBER(H45))),"Use a valid needed-by date",IF(AND(COUNTA(H45)&gt;0,OR(H45&lt;1,H45&gt;2958465,H45&lt;&gt;INT(SUM(H45)))),"Use a valid needed-by date",IF(AND(COUNTA(I45)=0,COUNTA(J45)&gt;0),"Enter final total or clear date",IF(AND(COUNTA(I45)&gt;0,NOT(ISNUMBER(I45))),"Use numeric final total",IF(OR(I45&lt;0,AND(COUNTA(I45)&gt;0,I45&lt;&gt;ROUND(SUM(I45),2))),"Final total: use nonnegative cents",IF(AND(MAX(C45-D45,0)=0,I45&gt;0),"Update quantities for purchase",IF(AND(COUNTA(I45)&gt;0,NOT(ISNUMBER($B$6))),"Enter as-of date",IF(AND(COUNTA(I45)&gt;0,OR($B$6&lt;1,$B$6&gt;2958465,$B$6&lt;&gt;INT(SUM($B$6)))),"Invalid as-of date",IF(AND(COUNTA(I45)&gt;0,NOT(ISNUMBER(J45))),"Enter completion date",IF(AND(COUNTA(I45)&gt;0,OR(J45&lt;1,J45&gt;$B$6,J45&lt;&gt;INT(SUM(J45)))),"Completion must be on/before as-of",IF(AND(COUNTA(I45)&gt;0,M45=""),"Add final cost confirmation",IF(COUNTA(I45)&gt;0,"Final actual",IF(MAX(C45-D45,0)=0,"Reuse","Estimated"))))))))))))))))))))))))</x:f>
      </x:c>
      <x:c r="M45" s="41"/>
    </x:row>
    <x:row r="46" ht="38" customHeight="1">
      <x:c r="A46" s="41"/>
      <x:c r="B46" s="41"/>
      <x:c r="C46" s="63"/>
      <x:c r="D46" s="63"/>
      <x:c r="E46" s="64" t="str">
        <x:f>IF(L46="","",IF(OR(L46="Reuse",L46="Estimated",L46="Final actual"),MAX(C46-D46,0),"n.a."))</x:f>
      </x:c>
      <x:c r="F46" s="54"/>
      <x:c r="G46" s="55" t="str">
        <x:f>IF(L46="","",IF(OR(L46="Reuse",L46="Estimated",L46="Final actual"),IF(E46=0,0,ROUND(E46*F46,2)),"n.a."))</x:f>
      </x:c>
      <x:c r="H46" s="59"/>
      <x:c r="I46" s="54"/>
      <x:c r="J46" s="59"/>
      <x:c r="K46" s="55" t="str">
        <x:f>IF(L46="","",IF(OR(L46="Reuse",L46="Estimated",L46="Final actual"),IF(L46="Final actual",I46,G46),"n.a."))</x:f>
      </x:c>
      <x:c r="L46" s="44" t="str">
        <x:f>IF(COUNTA(A46:D46,F46,H46:J46,M46)=0,"",IF(A46="","Enter item / child",IF(NOT(OR(B46="School-confirmed",B46="Household need",B46="Optional choice")),"Choose priority",IF(NOT(ISNUMBER(C46)),"Enter required count",IF(OR(C46&lt;0,C46&lt;&gt;INT(SUM(C46))),"Required: use whole count",IF(NOT(ISNUMBER(D46)),"Enter usable count (0 allowed)",IF(OR(D46&lt;0,D46&lt;&gt;INT(SUM(D46))),"Usable: use whole count",IF(AND(MAX(C46-D46,0)&gt;0,NOT(ISNUMBER(F46))),"Enter estimated unit cost",IF(AND(COUNTA(F46)&gt;0,NOT(ISNUMBER(F46))),"Use numeric unit cost",IF(OR(F46&lt;0,AND(COUNTA(F46)&gt;0,F46&lt;&gt;ROUND(SUM(F46),2))),"Unit cost: use nonnegative cents",IF(AND(MAX(C46-D46,0)&gt;0,NOT(ISNUMBER(H46))),"Enter needed-by date",IF(AND(COUNTA(H46)&gt;0,NOT(ISNUMBER(H46))),"Use a valid needed-by date",IF(AND(COUNTA(H46)&gt;0,OR(H46&lt;1,H46&gt;2958465,H46&lt;&gt;INT(SUM(H46)))),"Use a valid needed-by date",IF(AND(COUNTA(I46)=0,COUNTA(J46)&gt;0),"Enter final total or clear date",IF(AND(COUNTA(I46)&gt;0,NOT(ISNUMBER(I46))),"Use numeric final total",IF(OR(I46&lt;0,AND(COUNTA(I46)&gt;0,I46&lt;&gt;ROUND(SUM(I46),2))),"Final total: use nonnegative cents",IF(AND(MAX(C46-D46,0)=0,I46&gt;0),"Update quantities for purchase",IF(AND(COUNTA(I46)&gt;0,NOT(ISNUMBER($B$6))),"Enter as-of date",IF(AND(COUNTA(I46)&gt;0,OR($B$6&lt;1,$B$6&gt;2958465,$B$6&lt;&gt;INT(SUM($B$6)))),"Invalid as-of date",IF(AND(COUNTA(I46)&gt;0,NOT(ISNUMBER(J46))),"Enter completion date",IF(AND(COUNTA(I46)&gt;0,OR(J46&lt;1,J46&gt;$B$6,J46&lt;&gt;INT(SUM(J46)))),"Completion must be on/before as-of",IF(AND(COUNTA(I46)&gt;0,M46=""),"Add final cost confirmation",IF(COUNTA(I46)&gt;0,"Final actual",IF(MAX(C46-D46,0)=0,"Reuse","Estimated"))))))))))))))))))))))))</x:f>
      </x:c>
      <x:c r="M46" s="41"/>
    </x:row>
    <x:row r="47" ht="38" customHeight="1">
      <x:c r="A47" s="41"/>
      <x:c r="B47" s="41"/>
      <x:c r="C47" s="63"/>
      <x:c r="D47" s="63"/>
      <x:c r="E47" s="64" t="str">
        <x:f>IF(L47="","",IF(OR(L47="Reuse",L47="Estimated",L47="Final actual"),MAX(C47-D47,0),"n.a."))</x:f>
      </x:c>
      <x:c r="F47" s="54"/>
      <x:c r="G47" s="55" t="str">
        <x:f>IF(L47="","",IF(OR(L47="Reuse",L47="Estimated",L47="Final actual"),IF(E47=0,0,ROUND(E47*F47,2)),"n.a."))</x:f>
      </x:c>
      <x:c r="H47" s="59"/>
      <x:c r="I47" s="54"/>
      <x:c r="J47" s="59"/>
      <x:c r="K47" s="55" t="str">
        <x:f>IF(L47="","",IF(OR(L47="Reuse",L47="Estimated",L47="Final actual"),IF(L47="Final actual",I47,G47),"n.a."))</x:f>
      </x:c>
      <x:c r="L47" s="44" t="str">
        <x:f>IF(COUNTA(A47:D47,F47,H47:J47,M47)=0,"",IF(A47="","Enter item / child",IF(NOT(OR(B47="School-confirmed",B47="Household need",B47="Optional choice")),"Choose priority",IF(NOT(ISNUMBER(C47)),"Enter required count",IF(OR(C47&lt;0,C47&lt;&gt;INT(SUM(C47))),"Required: use whole count",IF(NOT(ISNUMBER(D47)),"Enter usable count (0 allowed)",IF(OR(D47&lt;0,D47&lt;&gt;INT(SUM(D47))),"Usable: use whole count",IF(AND(MAX(C47-D47,0)&gt;0,NOT(ISNUMBER(F47))),"Enter estimated unit cost",IF(AND(COUNTA(F47)&gt;0,NOT(ISNUMBER(F47))),"Use numeric unit cost",IF(OR(F47&lt;0,AND(COUNTA(F47)&gt;0,F47&lt;&gt;ROUND(SUM(F47),2))),"Unit cost: use nonnegative cents",IF(AND(MAX(C47-D47,0)&gt;0,NOT(ISNUMBER(H47))),"Enter needed-by date",IF(AND(COUNTA(H47)&gt;0,NOT(ISNUMBER(H47))),"Use a valid needed-by date",IF(AND(COUNTA(H47)&gt;0,OR(H47&lt;1,H47&gt;2958465,H47&lt;&gt;INT(SUM(H47)))),"Use a valid needed-by date",IF(AND(COUNTA(I47)=0,COUNTA(J47)&gt;0),"Enter final total or clear date",IF(AND(COUNTA(I47)&gt;0,NOT(ISNUMBER(I47))),"Use numeric final total",IF(OR(I47&lt;0,AND(COUNTA(I47)&gt;0,I47&lt;&gt;ROUND(SUM(I47),2))),"Final total: use nonnegative cents",IF(AND(MAX(C47-D47,0)=0,I47&gt;0),"Update quantities for purchase",IF(AND(COUNTA(I47)&gt;0,NOT(ISNUMBER($B$6))),"Enter as-of date",IF(AND(COUNTA(I47)&gt;0,OR($B$6&lt;1,$B$6&gt;2958465,$B$6&lt;&gt;INT(SUM($B$6)))),"Invalid as-of date",IF(AND(COUNTA(I47)&gt;0,NOT(ISNUMBER(J47))),"Enter completion date",IF(AND(COUNTA(I47)&gt;0,OR(J47&lt;1,J47&gt;$B$6,J47&lt;&gt;INT(SUM(J47)))),"Completion must be on/before as-of",IF(AND(COUNTA(I47)&gt;0,M47=""),"Add final cost confirmation",IF(COUNTA(I47)&gt;0,"Final actual",IF(MAX(C47-D47,0)=0,"Reuse","Estimated"))))))))))))))))))))))))</x:f>
      </x:c>
      <x:c r="M47" s="41"/>
    </x:row>
    <x:row r="48" ht="38" customHeight="1">
      <x:c r="A48" s="41"/>
      <x:c r="B48" s="41"/>
      <x:c r="C48" s="63"/>
      <x:c r="D48" s="63"/>
      <x:c r="E48" s="64" t="str">
        <x:f>IF(L48="","",IF(OR(L48="Reuse",L48="Estimated",L48="Final actual"),MAX(C48-D48,0),"n.a."))</x:f>
      </x:c>
      <x:c r="F48" s="54"/>
      <x:c r="G48" s="55" t="str">
        <x:f>IF(L48="","",IF(OR(L48="Reuse",L48="Estimated",L48="Final actual"),IF(E48=0,0,ROUND(E48*F48,2)),"n.a."))</x:f>
      </x:c>
      <x:c r="H48" s="59"/>
      <x:c r="I48" s="54"/>
      <x:c r="J48" s="59"/>
      <x:c r="K48" s="55" t="str">
        <x:f>IF(L48="","",IF(OR(L48="Reuse",L48="Estimated",L48="Final actual"),IF(L48="Final actual",I48,G48),"n.a."))</x:f>
      </x:c>
      <x:c r="L48" s="44" t="str">
        <x:f>IF(COUNTA(A48:D48,F48,H48:J48,M48)=0,"",IF(A48="","Enter item / child",IF(NOT(OR(B48="School-confirmed",B48="Household need",B48="Optional choice")),"Choose priority",IF(NOT(ISNUMBER(C48)),"Enter required count",IF(OR(C48&lt;0,C48&lt;&gt;INT(SUM(C48))),"Required: use whole count",IF(NOT(ISNUMBER(D48)),"Enter usable count (0 allowed)",IF(OR(D48&lt;0,D48&lt;&gt;INT(SUM(D48))),"Usable: use whole count",IF(AND(MAX(C48-D48,0)&gt;0,NOT(ISNUMBER(F48))),"Enter estimated unit cost",IF(AND(COUNTA(F48)&gt;0,NOT(ISNUMBER(F48))),"Use numeric unit cost",IF(OR(F48&lt;0,AND(COUNTA(F48)&gt;0,F48&lt;&gt;ROUND(SUM(F48),2))),"Unit cost: use nonnegative cents",IF(AND(MAX(C48-D48,0)&gt;0,NOT(ISNUMBER(H48))),"Enter needed-by date",IF(AND(COUNTA(H48)&gt;0,NOT(ISNUMBER(H48))),"Use a valid needed-by date",IF(AND(COUNTA(H48)&gt;0,OR(H48&lt;1,H48&gt;2958465,H48&lt;&gt;INT(SUM(H48)))),"Use a valid needed-by date",IF(AND(COUNTA(I48)=0,COUNTA(J48)&gt;0),"Enter final total or clear date",IF(AND(COUNTA(I48)&gt;0,NOT(ISNUMBER(I48))),"Use numeric final total",IF(OR(I48&lt;0,AND(COUNTA(I48)&gt;0,I48&lt;&gt;ROUND(SUM(I48),2))),"Final total: use nonnegative cents",IF(AND(MAX(C48-D48,0)=0,I48&gt;0),"Update quantities for purchase",IF(AND(COUNTA(I48)&gt;0,NOT(ISNUMBER($B$6))),"Enter as-of date",IF(AND(COUNTA(I48)&gt;0,OR($B$6&lt;1,$B$6&gt;2958465,$B$6&lt;&gt;INT(SUM($B$6)))),"Invalid as-of date",IF(AND(COUNTA(I48)&gt;0,NOT(ISNUMBER(J48))),"Enter completion date",IF(AND(COUNTA(I48)&gt;0,OR(J48&lt;1,J48&gt;$B$6,J48&lt;&gt;INT(SUM(J48)))),"Completion must be on/before as-of",IF(AND(COUNTA(I48)&gt;0,M48=""),"Add final cost confirmation",IF(COUNTA(I48)&gt;0,"Final actual",IF(MAX(C48-D48,0)=0,"Reuse","Estimated"))))))))))))))))))))))))</x:f>
      </x:c>
      <x:c r="M48" s="41"/>
    </x:row>
    <x:row r="49" ht="38" customHeight="1">
      <x:c r="A49" s="41"/>
      <x:c r="B49" s="41"/>
      <x:c r="C49" s="63"/>
      <x:c r="D49" s="63"/>
      <x:c r="E49" s="64" t="str">
        <x:f>IF(L49="","",IF(OR(L49="Reuse",L49="Estimated",L49="Final actual"),MAX(C49-D49,0),"n.a."))</x:f>
      </x:c>
      <x:c r="F49" s="54"/>
      <x:c r="G49" s="55" t="str">
        <x:f>IF(L49="","",IF(OR(L49="Reuse",L49="Estimated",L49="Final actual"),IF(E49=0,0,ROUND(E49*F49,2)),"n.a."))</x:f>
      </x:c>
      <x:c r="H49" s="59"/>
      <x:c r="I49" s="54"/>
      <x:c r="J49" s="59"/>
      <x:c r="K49" s="55" t="str">
        <x:f>IF(L49="","",IF(OR(L49="Reuse",L49="Estimated",L49="Final actual"),IF(L49="Final actual",I49,G49),"n.a."))</x:f>
      </x:c>
      <x:c r="L49" s="44" t="str">
        <x:f>IF(COUNTA(A49:D49,F49,H49:J49,M49)=0,"",IF(A49="","Enter item / child",IF(NOT(OR(B49="School-confirmed",B49="Household need",B49="Optional choice")),"Choose priority",IF(NOT(ISNUMBER(C49)),"Enter required count",IF(OR(C49&lt;0,C49&lt;&gt;INT(SUM(C49))),"Required: use whole count",IF(NOT(ISNUMBER(D49)),"Enter usable count (0 allowed)",IF(OR(D49&lt;0,D49&lt;&gt;INT(SUM(D49))),"Usable: use whole count",IF(AND(MAX(C49-D49,0)&gt;0,NOT(ISNUMBER(F49))),"Enter estimated unit cost",IF(AND(COUNTA(F49)&gt;0,NOT(ISNUMBER(F49))),"Use numeric unit cost",IF(OR(F49&lt;0,AND(COUNTA(F49)&gt;0,F49&lt;&gt;ROUND(SUM(F49),2))),"Unit cost: use nonnegative cents",IF(AND(MAX(C49-D49,0)&gt;0,NOT(ISNUMBER(H49))),"Enter needed-by date",IF(AND(COUNTA(H49)&gt;0,NOT(ISNUMBER(H49))),"Use a valid needed-by date",IF(AND(COUNTA(H49)&gt;0,OR(H49&lt;1,H49&gt;2958465,H49&lt;&gt;INT(SUM(H49)))),"Use a valid needed-by date",IF(AND(COUNTA(I49)=0,COUNTA(J49)&gt;0),"Enter final total or clear date",IF(AND(COUNTA(I49)&gt;0,NOT(ISNUMBER(I49))),"Use numeric final total",IF(OR(I49&lt;0,AND(COUNTA(I49)&gt;0,I49&lt;&gt;ROUND(SUM(I49),2))),"Final total: use nonnegative cents",IF(AND(MAX(C49-D49,0)=0,I49&gt;0),"Update quantities for purchase",IF(AND(COUNTA(I49)&gt;0,NOT(ISNUMBER($B$6))),"Enter as-of date",IF(AND(COUNTA(I49)&gt;0,OR($B$6&lt;1,$B$6&gt;2958465,$B$6&lt;&gt;INT(SUM($B$6)))),"Invalid as-of date",IF(AND(COUNTA(I49)&gt;0,NOT(ISNUMBER(J49))),"Enter completion date",IF(AND(COUNTA(I49)&gt;0,OR(J49&lt;1,J49&gt;$B$6,J49&lt;&gt;INT(SUM(J49)))),"Completion must be on/before as-of",IF(AND(COUNTA(I49)&gt;0,M49=""),"Add final cost confirmation",IF(COUNTA(I49)&gt;0,"Final actual",IF(MAX(C49-D49,0)=0,"Reuse","Estimated"))))))))))))))))))))))))</x:f>
      </x:c>
      <x:c r="M49" s="41"/>
    </x:row>
    <x:row r="50" ht="38" customHeight="1">
      <x:c r="A50" s="41"/>
      <x:c r="B50" s="41"/>
      <x:c r="C50" s="63"/>
      <x:c r="D50" s="63"/>
      <x:c r="E50" s="64" t="str">
        <x:f>IF(L50="","",IF(OR(L50="Reuse",L50="Estimated",L50="Final actual"),MAX(C50-D50,0),"n.a."))</x:f>
      </x:c>
      <x:c r="F50" s="54"/>
      <x:c r="G50" s="55" t="str">
        <x:f>IF(L50="","",IF(OR(L50="Reuse",L50="Estimated",L50="Final actual"),IF(E50=0,0,ROUND(E50*F50,2)),"n.a."))</x:f>
      </x:c>
      <x:c r="H50" s="59"/>
      <x:c r="I50" s="54"/>
      <x:c r="J50" s="59"/>
      <x:c r="K50" s="55" t="str">
        <x:f>IF(L50="","",IF(OR(L50="Reuse",L50="Estimated",L50="Final actual"),IF(L50="Final actual",I50,G50),"n.a."))</x:f>
      </x:c>
      <x:c r="L50" s="44" t="str">
        <x:f>IF(COUNTA(A50:D50,F50,H50:J50,M50)=0,"",IF(A50="","Enter item / child",IF(NOT(OR(B50="School-confirmed",B50="Household need",B50="Optional choice")),"Choose priority",IF(NOT(ISNUMBER(C50)),"Enter required count",IF(OR(C50&lt;0,C50&lt;&gt;INT(SUM(C50))),"Required: use whole count",IF(NOT(ISNUMBER(D50)),"Enter usable count (0 allowed)",IF(OR(D50&lt;0,D50&lt;&gt;INT(SUM(D50))),"Usable: use whole count",IF(AND(MAX(C50-D50,0)&gt;0,NOT(ISNUMBER(F50))),"Enter estimated unit cost",IF(AND(COUNTA(F50)&gt;0,NOT(ISNUMBER(F50))),"Use numeric unit cost",IF(OR(F50&lt;0,AND(COUNTA(F50)&gt;0,F50&lt;&gt;ROUND(SUM(F50),2))),"Unit cost: use nonnegative cents",IF(AND(MAX(C50-D50,0)&gt;0,NOT(ISNUMBER(H50))),"Enter needed-by date",IF(AND(COUNTA(H50)&gt;0,NOT(ISNUMBER(H50))),"Use a valid needed-by date",IF(AND(COUNTA(H50)&gt;0,OR(H50&lt;1,H50&gt;2958465,H50&lt;&gt;INT(SUM(H50)))),"Use a valid needed-by date",IF(AND(COUNTA(I50)=0,COUNTA(J50)&gt;0),"Enter final total or clear date",IF(AND(COUNTA(I50)&gt;0,NOT(ISNUMBER(I50))),"Use numeric final total",IF(OR(I50&lt;0,AND(COUNTA(I50)&gt;0,I50&lt;&gt;ROUND(SUM(I50),2))),"Final total: use nonnegative cents",IF(AND(MAX(C50-D50,0)=0,I50&gt;0),"Update quantities for purchase",IF(AND(COUNTA(I50)&gt;0,NOT(ISNUMBER($B$6))),"Enter as-of date",IF(AND(COUNTA(I50)&gt;0,OR($B$6&lt;1,$B$6&gt;2958465,$B$6&lt;&gt;INT(SUM($B$6)))),"Invalid as-of date",IF(AND(COUNTA(I50)&gt;0,NOT(ISNUMBER(J50))),"Enter completion date",IF(AND(COUNTA(I50)&gt;0,OR(J50&lt;1,J50&gt;$B$6,J50&lt;&gt;INT(SUM(J50)))),"Completion must be on/before as-of",IF(AND(COUNTA(I50)&gt;0,M50=""),"Add final cost confirmation",IF(COUNTA(I50)&gt;0,"Final actual",IF(MAX(C50-D50,0)=0,"Reuse","Estimated"))))))))))))))))))))))))</x:f>
      </x:c>
      <x:c r="M50" s="41"/>
    </x:row>
    <x:row r="51" ht="38" customHeight="1">
      <x:c r="A51" s="41"/>
      <x:c r="B51" s="41"/>
      <x:c r="C51" s="63"/>
      <x:c r="D51" s="63"/>
      <x:c r="E51" s="64" t="str">
        <x:f>IF(L51="","",IF(OR(L51="Reuse",L51="Estimated",L51="Final actual"),MAX(C51-D51,0),"n.a."))</x:f>
      </x:c>
      <x:c r="F51" s="54"/>
      <x:c r="G51" s="55" t="str">
        <x:f>IF(L51="","",IF(OR(L51="Reuse",L51="Estimated",L51="Final actual"),IF(E51=0,0,ROUND(E51*F51,2)),"n.a."))</x:f>
      </x:c>
      <x:c r="H51" s="59"/>
      <x:c r="I51" s="54"/>
      <x:c r="J51" s="59"/>
      <x:c r="K51" s="55" t="str">
        <x:f>IF(L51="","",IF(OR(L51="Reuse",L51="Estimated",L51="Final actual"),IF(L51="Final actual",I51,G51),"n.a."))</x:f>
      </x:c>
      <x:c r="L51" s="44" t="str">
        <x:f>IF(COUNTA(A51:D51,F51,H51:J51,M51)=0,"",IF(A51="","Enter item / child",IF(NOT(OR(B51="School-confirmed",B51="Household need",B51="Optional choice")),"Choose priority",IF(NOT(ISNUMBER(C51)),"Enter required count",IF(OR(C51&lt;0,C51&lt;&gt;INT(SUM(C51))),"Required: use whole count",IF(NOT(ISNUMBER(D51)),"Enter usable count (0 allowed)",IF(OR(D51&lt;0,D51&lt;&gt;INT(SUM(D51))),"Usable: use whole count",IF(AND(MAX(C51-D51,0)&gt;0,NOT(ISNUMBER(F51))),"Enter estimated unit cost",IF(AND(COUNTA(F51)&gt;0,NOT(ISNUMBER(F51))),"Use numeric unit cost",IF(OR(F51&lt;0,AND(COUNTA(F51)&gt;0,F51&lt;&gt;ROUND(SUM(F51),2))),"Unit cost: use nonnegative cents",IF(AND(MAX(C51-D51,0)&gt;0,NOT(ISNUMBER(H51))),"Enter needed-by date",IF(AND(COUNTA(H51)&gt;0,NOT(ISNUMBER(H51))),"Use a valid needed-by date",IF(AND(COUNTA(H51)&gt;0,OR(H51&lt;1,H51&gt;2958465,H51&lt;&gt;INT(SUM(H51)))),"Use a valid needed-by date",IF(AND(COUNTA(I51)=0,COUNTA(J51)&gt;0),"Enter final total or clear date",IF(AND(COUNTA(I51)&gt;0,NOT(ISNUMBER(I51))),"Use numeric final total",IF(OR(I51&lt;0,AND(COUNTA(I51)&gt;0,I51&lt;&gt;ROUND(SUM(I51),2))),"Final total: use nonnegative cents",IF(AND(MAX(C51-D51,0)=0,I51&gt;0),"Update quantities for purchase",IF(AND(COUNTA(I51)&gt;0,NOT(ISNUMBER($B$6))),"Enter as-of date",IF(AND(COUNTA(I51)&gt;0,OR($B$6&lt;1,$B$6&gt;2958465,$B$6&lt;&gt;INT(SUM($B$6)))),"Invalid as-of date",IF(AND(COUNTA(I51)&gt;0,NOT(ISNUMBER(J51))),"Enter completion date",IF(AND(COUNTA(I51)&gt;0,OR(J51&lt;1,J51&gt;$B$6,J51&lt;&gt;INT(SUM(J51)))),"Completion must be on/before as-of",IF(AND(COUNTA(I51)&gt;0,M51=""),"Add final cost confirmation",IF(COUNTA(I51)&gt;0,"Final actual",IF(MAX(C51-D51,0)=0,"Reuse","Estimated"))))))))))))))))))))))))</x:f>
      </x:c>
      <x:c r="M51" s="41"/>
    </x:row>
    <x:row r="52" ht="38" customHeight="1">
      <x:c r="A52" s="41"/>
      <x:c r="B52" s="41"/>
      <x:c r="C52" s="63"/>
      <x:c r="D52" s="63"/>
      <x:c r="E52" s="64" t="str">
        <x:f>IF(L52="","",IF(OR(L52="Reuse",L52="Estimated",L52="Final actual"),MAX(C52-D52,0),"n.a."))</x:f>
      </x:c>
      <x:c r="F52" s="54"/>
      <x:c r="G52" s="55" t="str">
        <x:f>IF(L52="","",IF(OR(L52="Reuse",L52="Estimated",L52="Final actual"),IF(E52=0,0,ROUND(E52*F52,2)),"n.a."))</x:f>
      </x:c>
      <x:c r="H52" s="59"/>
      <x:c r="I52" s="54"/>
      <x:c r="J52" s="59"/>
      <x:c r="K52" s="55" t="str">
        <x:f>IF(L52="","",IF(OR(L52="Reuse",L52="Estimated",L52="Final actual"),IF(L52="Final actual",I52,G52),"n.a."))</x:f>
      </x:c>
      <x:c r="L52" s="44" t="str">
        <x:f>IF(COUNTA(A52:D52,F52,H52:J52,M52)=0,"",IF(A52="","Enter item / child",IF(NOT(OR(B52="School-confirmed",B52="Household need",B52="Optional choice")),"Choose priority",IF(NOT(ISNUMBER(C52)),"Enter required count",IF(OR(C52&lt;0,C52&lt;&gt;INT(SUM(C52))),"Required: use whole count",IF(NOT(ISNUMBER(D52)),"Enter usable count (0 allowed)",IF(OR(D52&lt;0,D52&lt;&gt;INT(SUM(D52))),"Usable: use whole count",IF(AND(MAX(C52-D52,0)&gt;0,NOT(ISNUMBER(F52))),"Enter estimated unit cost",IF(AND(COUNTA(F52)&gt;0,NOT(ISNUMBER(F52))),"Use numeric unit cost",IF(OR(F52&lt;0,AND(COUNTA(F52)&gt;0,F52&lt;&gt;ROUND(SUM(F52),2))),"Unit cost: use nonnegative cents",IF(AND(MAX(C52-D52,0)&gt;0,NOT(ISNUMBER(H52))),"Enter needed-by date",IF(AND(COUNTA(H52)&gt;0,NOT(ISNUMBER(H52))),"Use a valid needed-by date",IF(AND(COUNTA(H52)&gt;0,OR(H52&lt;1,H52&gt;2958465,H52&lt;&gt;INT(SUM(H52)))),"Use a valid needed-by date",IF(AND(COUNTA(I52)=0,COUNTA(J52)&gt;0),"Enter final total or clear date",IF(AND(COUNTA(I52)&gt;0,NOT(ISNUMBER(I52))),"Use numeric final total",IF(OR(I52&lt;0,AND(COUNTA(I52)&gt;0,I52&lt;&gt;ROUND(SUM(I52),2))),"Final total: use nonnegative cents",IF(AND(MAX(C52-D52,0)=0,I52&gt;0),"Update quantities for purchase",IF(AND(COUNTA(I52)&gt;0,NOT(ISNUMBER($B$6))),"Enter as-of date",IF(AND(COUNTA(I52)&gt;0,OR($B$6&lt;1,$B$6&gt;2958465,$B$6&lt;&gt;INT(SUM($B$6)))),"Invalid as-of date",IF(AND(COUNTA(I52)&gt;0,NOT(ISNUMBER(J52))),"Enter completion date",IF(AND(COUNTA(I52)&gt;0,OR(J52&lt;1,J52&gt;$B$6,J52&lt;&gt;INT(SUM(J52)))),"Completion must be on/before as-of",IF(AND(COUNTA(I52)&gt;0,M52=""),"Add final cost confirmation",IF(COUNTA(I52)&gt;0,"Final actual",IF(MAX(C52-D52,0)=0,"Reuse","Estimated"))))))))))))))))))))))))</x:f>
      </x:c>
      <x:c r="M52" s="41"/>
    </x:row>
    <x:row r="53" ht="38" customHeight="1">
      <x:c r="A53" s="41"/>
      <x:c r="B53" s="41"/>
      <x:c r="C53" s="63"/>
      <x:c r="D53" s="63"/>
      <x:c r="E53" s="64" t="str">
        <x:f>IF(L53="","",IF(OR(L53="Reuse",L53="Estimated",L53="Final actual"),MAX(C53-D53,0),"n.a."))</x:f>
      </x:c>
      <x:c r="F53" s="54"/>
      <x:c r="G53" s="55" t="str">
        <x:f>IF(L53="","",IF(OR(L53="Reuse",L53="Estimated",L53="Final actual"),IF(E53=0,0,ROUND(E53*F53,2)),"n.a."))</x:f>
      </x:c>
      <x:c r="H53" s="59"/>
      <x:c r="I53" s="54"/>
      <x:c r="J53" s="59"/>
      <x:c r="K53" s="55" t="str">
        <x:f>IF(L53="","",IF(OR(L53="Reuse",L53="Estimated",L53="Final actual"),IF(L53="Final actual",I53,G53),"n.a."))</x:f>
      </x:c>
      <x:c r="L53" s="44" t="str">
        <x:f>IF(COUNTA(A53:D53,F53,H53:J53,M53)=0,"",IF(A53="","Enter item / child",IF(NOT(OR(B53="School-confirmed",B53="Household need",B53="Optional choice")),"Choose priority",IF(NOT(ISNUMBER(C53)),"Enter required count",IF(OR(C53&lt;0,C53&lt;&gt;INT(SUM(C53))),"Required: use whole count",IF(NOT(ISNUMBER(D53)),"Enter usable count (0 allowed)",IF(OR(D53&lt;0,D53&lt;&gt;INT(SUM(D53))),"Usable: use whole count",IF(AND(MAX(C53-D53,0)&gt;0,NOT(ISNUMBER(F53))),"Enter estimated unit cost",IF(AND(COUNTA(F53)&gt;0,NOT(ISNUMBER(F53))),"Use numeric unit cost",IF(OR(F53&lt;0,AND(COUNTA(F53)&gt;0,F53&lt;&gt;ROUND(SUM(F53),2))),"Unit cost: use nonnegative cents",IF(AND(MAX(C53-D53,0)&gt;0,NOT(ISNUMBER(H53))),"Enter needed-by date",IF(AND(COUNTA(H53)&gt;0,NOT(ISNUMBER(H53))),"Use a valid needed-by date",IF(AND(COUNTA(H53)&gt;0,OR(H53&lt;1,H53&gt;2958465,H53&lt;&gt;INT(SUM(H53)))),"Use a valid needed-by date",IF(AND(COUNTA(I53)=0,COUNTA(J53)&gt;0),"Enter final total or clear date",IF(AND(COUNTA(I53)&gt;0,NOT(ISNUMBER(I53))),"Use numeric final total",IF(OR(I53&lt;0,AND(COUNTA(I53)&gt;0,I53&lt;&gt;ROUND(SUM(I53),2))),"Final total: use nonnegative cents",IF(AND(MAX(C53-D53,0)=0,I53&gt;0),"Update quantities for purchase",IF(AND(COUNTA(I53)&gt;0,NOT(ISNUMBER($B$6))),"Enter as-of date",IF(AND(COUNTA(I53)&gt;0,OR($B$6&lt;1,$B$6&gt;2958465,$B$6&lt;&gt;INT(SUM($B$6)))),"Invalid as-of date",IF(AND(COUNTA(I53)&gt;0,NOT(ISNUMBER(J53))),"Enter completion date",IF(AND(COUNTA(I53)&gt;0,OR(J53&lt;1,J53&gt;$B$6,J53&lt;&gt;INT(SUM(J53)))),"Completion must be on/before as-of",IF(AND(COUNTA(I53)&gt;0,M53=""),"Add final cost confirmation",IF(COUNTA(I53)&gt;0,"Final actual",IF(MAX(C53-D53,0)=0,"Reuse","Estimated"))))))))))))))))))))))))</x:f>
      </x:c>
      <x:c r="M53" s="41"/>
    </x:row>
    <x:row r="54" ht="38" customHeight="1">
      <x:c r="A54" s="41"/>
      <x:c r="B54" s="41"/>
      <x:c r="C54" s="63"/>
      <x:c r="D54" s="63"/>
      <x:c r="E54" s="64" t="str">
        <x:f>IF(L54="","",IF(OR(L54="Reuse",L54="Estimated",L54="Final actual"),MAX(C54-D54,0),"n.a."))</x:f>
      </x:c>
      <x:c r="F54" s="54"/>
      <x:c r="G54" s="55" t="str">
        <x:f>IF(L54="","",IF(OR(L54="Reuse",L54="Estimated",L54="Final actual"),IF(E54=0,0,ROUND(E54*F54,2)),"n.a."))</x:f>
      </x:c>
      <x:c r="H54" s="59"/>
      <x:c r="I54" s="54"/>
      <x:c r="J54" s="59"/>
      <x:c r="K54" s="55" t="str">
        <x:f>IF(L54="","",IF(OR(L54="Reuse",L54="Estimated",L54="Final actual"),IF(L54="Final actual",I54,G54),"n.a."))</x:f>
      </x:c>
      <x:c r="L54" s="44" t="str">
        <x:f>IF(COUNTA(A54:D54,F54,H54:J54,M54)=0,"",IF(A54="","Enter item / child",IF(NOT(OR(B54="School-confirmed",B54="Household need",B54="Optional choice")),"Choose priority",IF(NOT(ISNUMBER(C54)),"Enter required count",IF(OR(C54&lt;0,C54&lt;&gt;INT(SUM(C54))),"Required: use whole count",IF(NOT(ISNUMBER(D54)),"Enter usable count (0 allowed)",IF(OR(D54&lt;0,D54&lt;&gt;INT(SUM(D54))),"Usable: use whole count",IF(AND(MAX(C54-D54,0)&gt;0,NOT(ISNUMBER(F54))),"Enter estimated unit cost",IF(AND(COUNTA(F54)&gt;0,NOT(ISNUMBER(F54))),"Use numeric unit cost",IF(OR(F54&lt;0,AND(COUNTA(F54)&gt;0,F54&lt;&gt;ROUND(SUM(F54),2))),"Unit cost: use nonnegative cents",IF(AND(MAX(C54-D54,0)&gt;0,NOT(ISNUMBER(H54))),"Enter needed-by date",IF(AND(COUNTA(H54)&gt;0,NOT(ISNUMBER(H54))),"Use a valid needed-by date",IF(AND(COUNTA(H54)&gt;0,OR(H54&lt;1,H54&gt;2958465,H54&lt;&gt;INT(SUM(H54)))),"Use a valid needed-by date",IF(AND(COUNTA(I54)=0,COUNTA(J54)&gt;0),"Enter final total or clear date",IF(AND(COUNTA(I54)&gt;0,NOT(ISNUMBER(I54))),"Use numeric final total",IF(OR(I54&lt;0,AND(COUNTA(I54)&gt;0,I54&lt;&gt;ROUND(SUM(I54),2))),"Final total: use nonnegative cents",IF(AND(MAX(C54-D54,0)=0,I54&gt;0),"Update quantities for purchase",IF(AND(COUNTA(I54)&gt;0,NOT(ISNUMBER($B$6))),"Enter as-of date",IF(AND(COUNTA(I54)&gt;0,OR($B$6&lt;1,$B$6&gt;2958465,$B$6&lt;&gt;INT(SUM($B$6)))),"Invalid as-of date",IF(AND(COUNTA(I54)&gt;0,NOT(ISNUMBER(J54))),"Enter completion date",IF(AND(COUNTA(I54)&gt;0,OR(J54&lt;1,J54&gt;$B$6,J54&lt;&gt;INT(SUM(J54)))),"Completion must be on/before as-of",IF(AND(COUNTA(I54)&gt;0,M54=""),"Add final cost confirmation",IF(COUNTA(I54)&gt;0,"Final actual",IF(MAX(C54-D54,0)=0,"Reuse","Estimated"))))))))))))))))))))))))</x:f>
      </x:c>
      <x:c r="M54" s="41"/>
    </x:row>
    <x:row r="55" ht="38" customHeight="1">
      <x:c r="A55" s="41"/>
      <x:c r="B55" s="41"/>
      <x:c r="C55" s="63"/>
      <x:c r="D55" s="63"/>
      <x:c r="E55" s="64" t="str">
        <x:f>IF(L55="","",IF(OR(L55="Reuse",L55="Estimated",L55="Final actual"),MAX(C55-D55,0),"n.a."))</x:f>
      </x:c>
      <x:c r="F55" s="54"/>
      <x:c r="G55" s="55" t="str">
        <x:f>IF(L55="","",IF(OR(L55="Reuse",L55="Estimated",L55="Final actual"),IF(E55=0,0,ROUND(E55*F55,2)),"n.a."))</x:f>
      </x:c>
      <x:c r="H55" s="59"/>
      <x:c r="I55" s="54"/>
      <x:c r="J55" s="59"/>
      <x:c r="K55" s="55" t="str">
        <x:f>IF(L55="","",IF(OR(L55="Reuse",L55="Estimated",L55="Final actual"),IF(L55="Final actual",I55,G55),"n.a."))</x:f>
      </x:c>
      <x:c r="L55" s="44" t="str">
        <x:f>IF(COUNTA(A55:D55,F55,H55:J55,M55)=0,"",IF(A55="","Enter item / child",IF(NOT(OR(B55="School-confirmed",B55="Household need",B55="Optional choice")),"Choose priority",IF(NOT(ISNUMBER(C55)),"Enter required count",IF(OR(C55&lt;0,C55&lt;&gt;INT(SUM(C55))),"Required: use whole count",IF(NOT(ISNUMBER(D55)),"Enter usable count (0 allowed)",IF(OR(D55&lt;0,D55&lt;&gt;INT(SUM(D55))),"Usable: use whole count",IF(AND(MAX(C55-D55,0)&gt;0,NOT(ISNUMBER(F55))),"Enter estimated unit cost",IF(AND(COUNTA(F55)&gt;0,NOT(ISNUMBER(F55))),"Use numeric unit cost",IF(OR(F55&lt;0,AND(COUNTA(F55)&gt;0,F55&lt;&gt;ROUND(SUM(F55),2))),"Unit cost: use nonnegative cents",IF(AND(MAX(C55-D55,0)&gt;0,NOT(ISNUMBER(H55))),"Enter needed-by date",IF(AND(COUNTA(H55)&gt;0,NOT(ISNUMBER(H55))),"Use a valid needed-by date",IF(AND(COUNTA(H55)&gt;0,OR(H55&lt;1,H55&gt;2958465,H55&lt;&gt;INT(SUM(H55)))),"Use a valid needed-by date",IF(AND(COUNTA(I55)=0,COUNTA(J55)&gt;0),"Enter final total or clear date",IF(AND(COUNTA(I55)&gt;0,NOT(ISNUMBER(I55))),"Use numeric final total",IF(OR(I55&lt;0,AND(COUNTA(I55)&gt;0,I55&lt;&gt;ROUND(SUM(I55),2))),"Final total: use nonnegative cents",IF(AND(MAX(C55-D55,0)=0,I55&gt;0),"Update quantities for purchase",IF(AND(COUNTA(I55)&gt;0,NOT(ISNUMBER($B$6))),"Enter as-of date",IF(AND(COUNTA(I55)&gt;0,OR($B$6&lt;1,$B$6&gt;2958465,$B$6&lt;&gt;INT(SUM($B$6)))),"Invalid as-of date",IF(AND(COUNTA(I55)&gt;0,NOT(ISNUMBER(J55))),"Enter completion date",IF(AND(COUNTA(I55)&gt;0,OR(J55&lt;1,J55&gt;$B$6,J55&lt;&gt;INT(SUM(J55)))),"Completion must be on/before as-of",IF(AND(COUNTA(I55)&gt;0,M55=""),"Add final cost confirmation",IF(COUNTA(I55)&gt;0,"Final actual",IF(MAX(C55-D55,0)=0,"Reuse","Estimated"))))))))))))))))))))))))</x:f>
      </x:c>
      <x:c r="M55" s="41"/>
    </x:row>
    <x:row r="56" ht="38" customHeight="1">
      <x:c r="A56" s="41"/>
      <x:c r="B56" s="41"/>
      <x:c r="C56" s="63"/>
      <x:c r="D56" s="63"/>
      <x:c r="E56" s="64" t="str">
        <x:f>IF(L56="","",IF(OR(L56="Reuse",L56="Estimated",L56="Final actual"),MAX(C56-D56,0),"n.a."))</x:f>
      </x:c>
      <x:c r="F56" s="54"/>
      <x:c r="G56" s="55" t="str">
        <x:f>IF(L56="","",IF(OR(L56="Reuse",L56="Estimated",L56="Final actual"),IF(E56=0,0,ROUND(E56*F56,2)),"n.a."))</x:f>
      </x:c>
      <x:c r="H56" s="59"/>
      <x:c r="I56" s="54"/>
      <x:c r="J56" s="59"/>
      <x:c r="K56" s="55" t="str">
        <x:f>IF(L56="","",IF(OR(L56="Reuse",L56="Estimated",L56="Final actual"),IF(L56="Final actual",I56,G56),"n.a."))</x:f>
      </x:c>
      <x:c r="L56" s="44" t="str">
        <x:f>IF(COUNTA(A56:D56,F56,H56:J56,M56)=0,"",IF(A56="","Enter item / child",IF(NOT(OR(B56="School-confirmed",B56="Household need",B56="Optional choice")),"Choose priority",IF(NOT(ISNUMBER(C56)),"Enter required count",IF(OR(C56&lt;0,C56&lt;&gt;INT(SUM(C56))),"Required: use whole count",IF(NOT(ISNUMBER(D56)),"Enter usable count (0 allowed)",IF(OR(D56&lt;0,D56&lt;&gt;INT(SUM(D56))),"Usable: use whole count",IF(AND(MAX(C56-D56,0)&gt;0,NOT(ISNUMBER(F56))),"Enter estimated unit cost",IF(AND(COUNTA(F56)&gt;0,NOT(ISNUMBER(F56))),"Use numeric unit cost",IF(OR(F56&lt;0,AND(COUNTA(F56)&gt;0,F56&lt;&gt;ROUND(SUM(F56),2))),"Unit cost: use nonnegative cents",IF(AND(MAX(C56-D56,0)&gt;0,NOT(ISNUMBER(H56))),"Enter needed-by date",IF(AND(COUNTA(H56)&gt;0,NOT(ISNUMBER(H56))),"Use a valid needed-by date",IF(AND(COUNTA(H56)&gt;0,OR(H56&lt;1,H56&gt;2958465,H56&lt;&gt;INT(SUM(H56)))),"Use a valid needed-by date",IF(AND(COUNTA(I56)=0,COUNTA(J56)&gt;0),"Enter final total or clear date",IF(AND(COUNTA(I56)&gt;0,NOT(ISNUMBER(I56))),"Use numeric final total",IF(OR(I56&lt;0,AND(COUNTA(I56)&gt;0,I56&lt;&gt;ROUND(SUM(I56),2))),"Final total: use nonnegative cents",IF(AND(MAX(C56-D56,0)=0,I56&gt;0),"Update quantities for purchase",IF(AND(COUNTA(I56)&gt;0,NOT(ISNUMBER($B$6))),"Enter as-of date",IF(AND(COUNTA(I56)&gt;0,OR($B$6&lt;1,$B$6&gt;2958465,$B$6&lt;&gt;INT(SUM($B$6)))),"Invalid as-of date",IF(AND(COUNTA(I56)&gt;0,NOT(ISNUMBER(J56))),"Enter completion date",IF(AND(COUNTA(I56)&gt;0,OR(J56&lt;1,J56&gt;$B$6,J56&lt;&gt;INT(SUM(J56)))),"Completion must be on/before as-of",IF(AND(COUNTA(I56)&gt;0,M56=""),"Add final cost confirmation",IF(COUNTA(I56)&gt;0,"Final actual",IF(MAX(C56-D56,0)=0,"Reuse","Estimated"))))))))))))))))))))))))</x:f>
      </x:c>
      <x:c r="M56" s="41"/>
    </x:row>
    <x:row r="57" ht="38" customHeight="1">
      <x:c r="A57" s="41"/>
      <x:c r="B57" s="41"/>
      <x:c r="C57" s="63"/>
      <x:c r="D57" s="63"/>
      <x:c r="E57" s="64" t="str">
        <x:f>IF(L57="","",IF(OR(L57="Reuse",L57="Estimated",L57="Final actual"),MAX(C57-D57,0),"n.a."))</x:f>
      </x:c>
      <x:c r="F57" s="54"/>
      <x:c r="G57" s="55" t="str">
        <x:f>IF(L57="","",IF(OR(L57="Reuse",L57="Estimated",L57="Final actual"),IF(E57=0,0,ROUND(E57*F57,2)),"n.a."))</x:f>
      </x:c>
      <x:c r="H57" s="59"/>
      <x:c r="I57" s="54"/>
      <x:c r="J57" s="59"/>
      <x:c r="K57" s="55" t="str">
        <x:f>IF(L57="","",IF(OR(L57="Reuse",L57="Estimated",L57="Final actual"),IF(L57="Final actual",I57,G57),"n.a."))</x:f>
      </x:c>
      <x:c r="L57" s="44" t="str">
        <x:f>IF(COUNTA(A57:D57,F57,H57:J57,M57)=0,"",IF(A57="","Enter item / child",IF(NOT(OR(B57="School-confirmed",B57="Household need",B57="Optional choice")),"Choose priority",IF(NOT(ISNUMBER(C57)),"Enter required count",IF(OR(C57&lt;0,C57&lt;&gt;INT(SUM(C57))),"Required: use whole count",IF(NOT(ISNUMBER(D57)),"Enter usable count (0 allowed)",IF(OR(D57&lt;0,D57&lt;&gt;INT(SUM(D57))),"Usable: use whole count",IF(AND(MAX(C57-D57,0)&gt;0,NOT(ISNUMBER(F57))),"Enter estimated unit cost",IF(AND(COUNTA(F57)&gt;0,NOT(ISNUMBER(F57))),"Use numeric unit cost",IF(OR(F57&lt;0,AND(COUNTA(F57)&gt;0,F57&lt;&gt;ROUND(SUM(F57),2))),"Unit cost: use nonnegative cents",IF(AND(MAX(C57-D57,0)&gt;0,NOT(ISNUMBER(H57))),"Enter needed-by date",IF(AND(COUNTA(H57)&gt;0,NOT(ISNUMBER(H57))),"Use a valid needed-by date",IF(AND(COUNTA(H57)&gt;0,OR(H57&lt;1,H57&gt;2958465,H57&lt;&gt;INT(SUM(H57)))),"Use a valid needed-by date",IF(AND(COUNTA(I57)=0,COUNTA(J57)&gt;0),"Enter final total or clear date",IF(AND(COUNTA(I57)&gt;0,NOT(ISNUMBER(I57))),"Use numeric final total",IF(OR(I57&lt;0,AND(COUNTA(I57)&gt;0,I57&lt;&gt;ROUND(SUM(I57),2))),"Final total: use nonnegative cents",IF(AND(MAX(C57-D57,0)=0,I57&gt;0),"Update quantities for purchase",IF(AND(COUNTA(I57)&gt;0,NOT(ISNUMBER($B$6))),"Enter as-of date",IF(AND(COUNTA(I57)&gt;0,OR($B$6&lt;1,$B$6&gt;2958465,$B$6&lt;&gt;INT(SUM($B$6)))),"Invalid as-of date",IF(AND(COUNTA(I57)&gt;0,NOT(ISNUMBER(J57))),"Enter completion date",IF(AND(COUNTA(I57)&gt;0,OR(J57&lt;1,J57&gt;$B$6,J57&lt;&gt;INT(SUM(J57)))),"Completion must be on/before as-of",IF(AND(COUNTA(I57)&gt;0,M57=""),"Add final cost confirmation",IF(COUNTA(I57)&gt;0,"Final actual",IF(MAX(C57-D57,0)=0,"Reuse","Estimated"))))))))))))))))))))))))</x:f>
      </x:c>
      <x:c r="M57" s="41"/>
    </x:row>
    <x:row r="58" ht="38" customHeight="1">
      <x:c r="A58" s="42"/>
      <x:c r="B58" s="42"/>
      <x:c r="C58" s="65"/>
      <x:c r="D58" s="65"/>
      <x:c r="E58" s="66" t="str">
        <x:f>IF(L58="","",IF(OR(L58="Reuse",L58="Estimated",L58="Final actual"),MAX(C58-D58,0),"n.a."))</x:f>
      </x:c>
      <x:c r="F58" s="56"/>
      <x:c r="G58" s="57" t="str">
        <x:f>IF(L58="","",IF(OR(L58="Reuse",L58="Estimated",L58="Final actual"),IF(E58=0,0,ROUND(E58*F58,2)),"n.a."))</x:f>
      </x:c>
      <x:c r="H58" s="60"/>
      <x:c r="I58" s="56"/>
      <x:c r="J58" s="60"/>
      <x:c r="K58" s="57" t="str">
        <x:f>IF(L58="","",IF(OR(L58="Reuse",L58="Estimated",L58="Final actual"),IF(L58="Final actual",I58,G58),"n.a."))</x:f>
      </x:c>
      <x:c r="L58" s="45" t="str">
        <x:f>IF(COUNTA(A58:D58,F58,H58:J58,M58)=0,"",IF(A58="","Enter item / child",IF(NOT(OR(B58="School-confirmed",B58="Household need",B58="Optional choice")),"Choose priority",IF(NOT(ISNUMBER(C58)),"Enter required count",IF(OR(C58&lt;0,C58&lt;&gt;INT(SUM(C58))),"Required: use whole count",IF(NOT(ISNUMBER(D58)),"Enter usable count (0 allowed)",IF(OR(D58&lt;0,D58&lt;&gt;INT(SUM(D58))),"Usable: use whole count",IF(AND(MAX(C58-D58,0)&gt;0,NOT(ISNUMBER(F58))),"Enter estimated unit cost",IF(AND(COUNTA(F58)&gt;0,NOT(ISNUMBER(F58))),"Use numeric unit cost",IF(OR(F58&lt;0,AND(COUNTA(F58)&gt;0,F58&lt;&gt;ROUND(SUM(F58),2))),"Unit cost: use nonnegative cents",IF(AND(MAX(C58-D58,0)&gt;0,NOT(ISNUMBER(H58))),"Enter needed-by date",IF(AND(COUNTA(H58)&gt;0,NOT(ISNUMBER(H58))),"Use a valid needed-by date",IF(AND(COUNTA(H58)&gt;0,OR(H58&lt;1,H58&gt;2958465,H58&lt;&gt;INT(SUM(H58)))),"Use a valid needed-by date",IF(AND(COUNTA(I58)=0,COUNTA(J58)&gt;0),"Enter final total or clear date",IF(AND(COUNTA(I58)&gt;0,NOT(ISNUMBER(I58))),"Use numeric final total",IF(OR(I58&lt;0,AND(COUNTA(I58)&gt;0,I58&lt;&gt;ROUND(SUM(I58),2))),"Final total: use nonnegative cents",IF(AND(MAX(C58-D58,0)=0,I58&gt;0),"Update quantities for purchase",IF(AND(COUNTA(I58)&gt;0,NOT(ISNUMBER($B$6))),"Enter as-of date",IF(AND(COUNTA(I58)&gt;0,OR($B$6&lt;1,$B$6&gt;2958465,$B$6&lt;&gt;INT(SUM($B$6)))),"Invalid as-of date",IF(AND(COUNTA(I58)&gt;0,NOT(ISNUMBER(J58))),"Enter completion date",IF(AND(COUNTA(I58)&gt;0,OR(J58&lt;1,J58&gt;$B$6,J58&lt;&gt;INT(SUM(J58)))),"Completion must be on/before as-of",IF(AND(COUNTA(I58)&gt;0,M58=""),"Add final cost confirmation",IF(COUNTA(I58)&gt;0,"Final actual",IF(MAX(C58-D58,0)=0,"Reuse","Estimated"))))))))))))))))))))))))</x:f>
      </x:c>
      <x:c r="M58" s="42"/>
    </x:row>
    <x:row r="59" ht="25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</x:row>
    <x:row r="60" ht="25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</x:row>
  </x:sheetData>
  <x:conditionalFormatting sqref="B8:B8">
    <x:cfRule type="containsText" dxfId="0" priority="1" operator="containsText" text="n.a."/>
  </x:conditionalFormatting>
  <x:conditionalFormatting sqref="E8:E8">
    <x:cfRule type="containsText" dxfId="1" priority="2" operator="containsText" text="n.a."/>
  </x:conditionalFormatting>
  <x:conditionalFormatting sqref="H8:H8">
    <x:cfRule type="containsText" dxfId="2" priority="3" operator="containsText" text="n.a."/>
    <x:cfRule type="cellIs" dxfId="3" priority="4" operator="lessThan">
      <x:formula>0</x:formula>
    </x:cfRule>
  </x:conditionalFormatting>
  <x:conditionalFormatting sqref="B9:B9">
    <x:cfRule type="expression" dxfId="4" priority="5">
      <x:formula>B9&lt;&gt;"Ready"</x:formula>
    </x:cfRule>
  </x:conditionalFormatting>
  <x:conditionalFormatting sqref="L19:L58">
    <x:cfRule type="expression" dxfId="5" priority="6">
      <x:formula>AND(L19&lt;&gt;"",L19&lt;&gt;"Reuse",L19&lt;&gt;"Estimated",L19&lt;&gt;"Final actual")</x:formula>
    </x:cfRule>
  </x:conditionalFormatting>
  <x:conditionalFormatting sqref="E19:E58">
    <x:cfRule type="containsText" dxfId="6" priority="7" operator="containsText" text="n.a."/>
  </x:conditionalFormatting>
  <x:conditionalFormatting sqref="G19:G58">
    <x:cfRule type="containsText" dxfId="7" priority="8" operator="containsText" text="n.a."/>
  </x:conditionalFormatting>
  <x:conditionalFormatting sqref="K19:K58">
    <x:cfRule type="containsText" dxfId="8" priority="9" operator="containsText" text="n.a."/>
  </x:conditionalFormatting>
  <x:dataValidations count="4">
    <x:dataValidation type="list" sqref="B19:B58">
      <x:formula1>"School-confirmed,Household need,Optional choice"</x:formula1>
    </x:dataValidation>
    <x:dataValidation type="whole" operator="greaterThanOrEqual" sqref="C19:D58">
      <x:formula1>0</x:formula1>
    </x:dataValidation>
    <x:dataValidation type="decimal" operator="greaterThanOrEqual" sqref="F19:F58">
      <x:formula1>0</x:formula1>
    </x:dataValidation>
    <x:dataValidation type="decimal" operator="greaterThanOrEqual" sqref="I19:I58">
      <x:formula1>0</x:formula1>
    </x:dataValidation>
  </x:dataValidations>
  <x:pageMargins left="0.7" right="0.7" top="0.75" bottom="0.75" header="0.3" footer="0.3"/>
</x:worksheet>
</file>